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90" windowWidth="20730" windowHeight="9525" tabRatio="599"/>
  </bookViews>
  <sheets>
    <sheet name="Funkuhrsimulation" sheetId="1" r:id="rId1"/>
    <sheet name="Anleitung" sheetId="2" r:id="rId2"/>
  </sheets>
  <calcPr calcId="125725"/>
</workbook>
</file>

<file path=xl/calcChain.xml><?xml version="1.0" encoding="utf-8"?>
<calcChain xmlns="http://schemas.openxmlformats.org/spreadsheetml/2006/main">
  <c r="H12" i="1"/>
  <c r="Y47"/>
  <c r="Y49"/>
  <c r="H27" s="1"/>
  <c r="R49"/>
  <c r="H22" s="1"/>
  <c r="J49"/>
  <c r="Q9" s="1"/>
  <c r="AT47"/>
  <c r="AS47"/>
  <c r="AR47"/>
  <c r="AQ47"/>
  <c r="AP47"/>
  <c r="AO47"/>
  <c r="AN47"/>
  <c r="AM47"/>
  <c r="AL47"/>
  <c r="AK47"/>
  <c r="AJ47"/>
  <c r="AI47"/>
  <c r="AH47"/>
  <c r="AG47"/>
  <c r="AF47"/>
  <c r="AE47"/>
  <c r="AE9" s="1"/>
  <c r="AD47"/>
  <c r="AC47"/>
  <c r="AB47"/>
  <c r="AA47"/>
  <c r="Z47"/>
  <c r="W47"/>
  <c r="V47"/>
  <c r="U47"/>
  <c r="T47"/>
  <c r="S47"/>
  <c r="R47"/>
  <c r="P47"/>
  <c r="O47"/>
  <c r="N47"/>
  <c r="M47"/>
  <c r="L47"/>
  <c r="K47"/>
  <c r="J47"/>
  <c r="F47"/>
  <c r="H15" s="1"/>
  <c r="H18"/>
  <c r="H17"/>
  <c r="H16"/>
  <c r="H14"/>
  <c r="H13"/>
  <c r="AH9" l="1"/>
  <c r="AM9"/>
  <c r="Y9"/>
  <c r="AQ9"/>
  <c r="J9"/>
  <c r="H20"/>
  <c r="AC9"/>
  <c r="N9"/>
  <c r="R9"/>
  <c r="V9"/>
  <c r="X9"/>
  <c r="AU9"/>
  <c r="H21"/>
  <c r="J21" s="1"/>
  <c r="H24"/>
  <c r="J24" s="1"/>
  <c r="H23"/>
  <c r="J23" s="1"/>
  <c r="H25"/>
  <c r="J25" s="1"/>
  <c r="H19"/>
  <c r="J19" s="1"/>
  <c r="H26"/>
  <c r="M26" s="1"/>
</calcChain>
</file>

<file path=xl/sharedStrings.xml><?xml version="1.0" encoding="utf-8"?>
<sst xmlns="http://schemas.openxmlformats.org/spreadsheetml/2006/main" count="174" uniqueCount="119">
  <si>
    <t>Bit</t>
  </si>
  <si>
    <t>0</t>
  </si>
  <si>
    <t>1-14</t>
  </si>
  <si>
    <t>Eingabe</t>
  </si>
  <si>
    <t>Bit 0:</t>
  </si>
  <si>
    <t>Am Ende dieser Stunde wird umgestellt:</t>
  </si>
  <si>
    <t>Schaltsekunde einfügen:</t>
  </si>
  <si>
    <t>Minuten:</t>
  </si>
  <si>
    <t>Stunden:</t>
  </si>
  <si>
    <t>Wochentag:</t>
  </si>
  <si>
    <t>Monat:</t>
  </si>
  <si>
    <t>Jahr:</t>
  </si>
  <si>
    <t>Antenne:</t>
  </si>
  <si>
    <t>Sommer / Winterzeit Bits:</t>
  </si>
  <si>
    <t>MEZ / MESZ:</t>
  </si>
  <si>
    <t>Startbit für Zeitinformation:</t>
  </si>
  <si>
    <t>Wert</t>
  </si>
  <si>
    <t>Py</t>
  </si>
  <si>
    <t>System Bits</t>
  </si>
  <si>
    <t>Einer Minuten</t>
  </si>
  <si>
    <t>Zehner Minuten</t>
  </si>
  <si>
    <t>Einer Stunden</t>
  </si>
  <si>
    <t>Zehner Std</t>
  </si>
  <si>
    <t>Wochentage</t>
  </si>
  <si>
    <t>Einer Jahre</t>
  </si>
  <si>
    <t>Zehner Jahre</t>
  </si>
  <si>
    <t>SB</t>
  </si>
  <si>
    <t>Monat</t>
  </si>
  <si>
    <t>Einer Datum</t>
  </si>
  <si>
    <t>Z. Datum</t>
  </si>
  <si>
    <t>Datum:</t>
  </si>
  <si>
    <t>0 / 1</t>
  </si>
  <si>
    <t>Kein Wechsel MESZ / MEZ vorges. = 0</t>
  </si>
  <si>
    <t>Immer 0 Beginn der neuen Minute</t>
  </si>
  <si>
    <t>Die normale Sendeantenne ist aktiv = 0</t>
  </si>
  <si>
    <t>Keine Schaltsekunde wird eingefügt = 0</t>
  </si>
  <si>
    <t>Immer 1 Startbit für Zeitinformationen</t>
  </si>
  <si>
    <t>Minute = 0 / Minute = 1</t>
  </si>
  <si>
    <t>Minuten = 0 / Minuten = 2</t>
  </si>
  <si>
    <t>Minuten = 0 / Minuten = 4</t>
  </si>
  <si>
    <t>Minuten = 0 / Minuten = 8</t>
  </si>
  <si>
    <t>Minuten = 0 / Minuten = 10</t>
  </si>
  <si>
    <t>Minuten = 0 / Minuten = 20</t>
  </si>
  <si>
    <t>Minuten = 0 / Minuten = 40</t>
  </si>
  <si>
    <t>Prüfbit Minuten 21 – 27 (Gerade Zahl)</t>
  </si>
  <si>
    <t>Stunde = 0 / Stunde = 1</t>
  </si>
  <si>
    <t>Stunden = 0 / Stunden = 2</t>
  </si>
  <si>
    <t>Stunden = 0 / Stunden = 4</t>
  </si>
  <si>
    <t>Stunden = 0 / Stunden = 8</t>
  </si>
  <si>
    <t>Stunden = 0 / Stunden = 10</t>
  </si>
  <si>
    <t>Stunden = 0 / Stunden = 20</t>
  </si>
  <si>
    <t>Prüfbit Stunden 29 – 34 (Gerade Zahl)</t>
  </si>
  <si>
    <t>Tag = 0 / Tag = 1</t>
  </si>
  <si>
    <t>Tage = 0 / Tage = 2</t>
  </si>
  <si>
    <t>Tage = 0 / Tage = 4</t>
  </si>
  <si>
    <t>Tage = 0 / Tage = 8</t>
  </si>
  <si>
    <t>Tage = 0 / Tage = 10</t>
  </si>
  <si>
    <t>Tage = 0 / Tage = 20</t>
  </si>
  <si>
    <t>Wochentag = 0 / Wochentag = 1</t>
  </si>
  <si>
    <t>Wochentage = 0 / Wochentage = 2</t>
  </si>
  <si>
    <t>Wochentage = 0 / Wochentage = 4</t>
  </si>
  <si>
    <t>Monat = 0 / Monat = 1</t>
  </si>
  <si>
    <t>Monat = 0 / Monat = 2</t>
  </si>
  <si>
    <t>Monat = 0 / Monat = 4</t>
  </si>
  <si>
    <t>Monat = 0 / Monat = 8</t>
  </si>
  <si>
    <t>Monat = 0 / Monat = 10</t>
  </si>
  <si>
    <t>Jahr = 0 / Jahr = 1</t>
  </si>
  <si>
    <t>Jahre = 0 / Jahre = 2</t>
  </si>
  <si>
    <t>Jahre = 0 / Jahre = 4</t>
  </si>
  <si>
    <t>Jahre = 0 / Jahre = 8</t>
  </si>
  <si>
    <t>Jahre = 0 / Jahre = 10</t>
  </si>
  <si>
    <t>Jahre = 0 / Jahre = 20</t>
  </si>
  <si>
    <t>Jahre = 0 / Jahre = 40</t>
  </si>
  <si>
    <t>Jahre = 0 / Jahre = 80</t>
  </si>
  <si>
    <t>Prüfbit Datum 36 – 57 (Gerade Zahl)</t>
  </si>
  <si>
    <t>Funktion</t>
  </si>
  <si>
    <t>Für besondere Dienste reserviert</t>
  </si>
  <si>
    <t>Funktionen</t>
  </si>
  <si>
    <t>Ergebnisse</t>
  </si>
  <si>
    <t>Das entspricht</t>
  </si>
  <si>
    <t>DPSG Lüchtringen / Workshop Funkuhr</t>
  </si>
  <si>
    <t>Prüfbit Datum (Parity):</t>
  </si>
  <si>
    <t>Prüfbit Stunden (Parity):</t>
  </si>
  <si>
    <t xml:space="preserve"> Anm.: Das Bit 0 ist das erste Bit, somit ist Bit 58 das 59.</t>
  </si>
  <si>
    <t xml:space="preserve"> Bit des Datentelegramms und daher auch das letzte!</t>
  </si>
  <si>
    <t>Einzelwerte der Zeitdaten / Prüfbitentscheidungen:</t>
  </si>
  <si>
    <t>Prüfbitsektor Minuten</t>
  </si>
  <si>
    <t>Prüfbitsektor Stunden</t>
  </si>
  <si>
    <t>Prüfbitsektor Datum</t>
  </si>
  <si>
    <t>Prüfbit Minuten Parity:</t>
  </si>
  <si>
    <t>Funkuhrsimulator  © by Klaus Trowe DPSG Lüchtringen</t>
  </si>
  <si>
    <t>Auf Tagesdatum achten: 28, 29, 30, 31 Tage!</t>
  </si>
  <si>
    <t>Die gültige MESZ (17 = 1 / 18 = 0)</t>
  </si>
  <si>
    <t xml:space="preserve">Die gültige MEZ (17 = 0 / 18 = 1)  </t>
  </si>
  <si>
    <t>Das Datentelegramm zur Steuerung der DCF - Funkuhr wird über den Langwellensender in Mainfingen auf der Frequenz 77,5 kHz ausgestrahlt. Jede Sekunde wird ein Bit gesendet. Das Telegramm besteht aus Bits von 100 und 200 Millisekunden Länge. Die 100 Millisekundenbits entsprechen den Wert 0, die 200 Millisekundenbits entsprechen den Wert 1. Das 59. Bit fehlt und wird von der Uhrsteuerung selbst erzeugt. Zum Ende des 59. Bits wird das seriell eingelesene Datentelegramm parallel ausgelesen und der Uhr übergeben, die Funkuhr ist somit mit der Zeit der Atomuhr der PTB in Braunschweig synchronisiert. Bei Uhren, die nur Stunden und Minuten anzeigen, z. B. Nebenuhren, wird das minütliche Weiterstellen durch einen Polwendeimpuls erreicht. Das Synchronisieren der Uhr wird nur durchgeführt, wenn ein Datentelegramm komplett und ohne Fehler eingelesen wird. Im Falle einer Störung übernimmt ein uhrinterner Quarzgeber das Stellen der Uhr. All dieses ist natürlich nur eine simple Erklärung, soll aber für das Verstehen der Signalübertragung ausreichen.</t>
  </si>
  <si>
    <t>In der unten befindlichen Tabelle können Datentelegramme zwischengespeichert werden, indem die Biteingabe hineinkopiert wird. Ebenfalls kann das Datentelegramm wieder in die Biteingabe kopiert werden.</t>
  </si>
  <si>
    <t>Interessante Zusatzerklärungen der einzelnen Bits</t>
  </si>
  <si>
    <t xml:space="preserve">Die Bits 1 - 14 werden für besondere Dienste vom Bundesamt für Bevölkerungsschutz und </t>
  </si>
  <si>
    <t>Katastrophenhilfe benutzt. Ebenfalls werden meteorologische Wetterdaten übermittelt.</t>
  </si>
  <si>
    <t>Bit 15 signalisiert, ob über die Haupt- oder Reserveantenne gesendet wird. (Antennenwartung)</t>
  </si>
  <si>
    <t>Bit 16 zeigt an, dass ein Wechsel von MEZ und MESZ ansteht. Damit werden produktionsgesteuerte</t>
  </si>
  <si>
    <t>Bit 17 und 18 übertragen gemeinsam im Wechsel die aktuelle Zeit, MEZ und MESZ.</t>
  </si>
  <si>
    <t>Bit19 hat eine 0, wenn am Ende des Tages keine Schaltsekunde eingefügt wird. Da sich die</t>
  </si>
  <si>
    <t>Erde etwas langsamer dreht aber nicht die Uhrzeit, muss von Zeit zu Zeit eine Schaltsekunde</t>
  </si>
  <si>
    <t>Diese Absicht wird durch Bit 19 = 1 signalisiert.</t>
  </si>
  <si>
    <t>eingefügt werden um die Uhrzeit mit der tatsächlichen Erdumdrehung zu synchronisieren.</t>
  </si>
  <si>
    <t>Bit 20 hat immer eine 1. Ab hier beginnen die Informationen, die zur Übertragung der Zeit erforderlich sind.</t>
  </si>
  <si>
    <t>Die Prüfbits 28, 35 und 58 dienen der Übertragungssicherheit des Datentelegramms und haben folgende</t>
  </si>
  <si>
    <t>Bedeutung:  Wenn z.B. zur Darstellung der Minuten (Bit 21 - 27) eine ungerade Anzahl von Einsen (1)</t>
  </si>
  <si>
    <t>erforderlich ist, muss das Prüfbit 28 auf 1 gesetzt werden, damit die Summe der Einsen im Prüfbitsektor Minuten</t>
  </si>
  <si>
    <t>eine gerade Zahl ergibt, z.B. 0,2,4,6. Das gleiche gilt für die Prüfbitsektoren Stunden und Datum.</t>
  </si>
  <si>
    <t>Bit 42 - 44 dienen zur Darstellung des Wochentags. Montag ist Tag 1.</t>
  </si>
  <si>
    <t>Zu den Jahren werden vom System automatisch 2000 Jahre hinzugefügt.</t>
  </si>
  <si>
    <t>Maschinen per DCF -  Signal auf einen bevorstehenden Wechsel vorbereitet.</t>
  </si>
  <si>
    <t>Die Erstellung des Datentelegramms geschieht in der Eingabezeile, die hellgrün hinterlegt ist. Nur in dieser Eingabezeile und in der unteren Tabelle können Eintragungen vorgenommen werden. Die Funktionen sind in den drei Bit-Wert-Funktion Tabellen genau beschrieben. Die Werte von Stunden, Minuten, Tagen etc. werden durch das Binäre Zahlensystem ermittelt. Die Zusammensetzung ist aus der Tabelle ersichtlich. Um Übertragungsfehler zu vermeiden, sind jeweils für Minuten, Stunden, und das Datum getrennte Prüfbits vorhanden. Hierbei handelt es sich um eine sogenannte gerade Parität, d..h. wenn die Anzahl der erforderlichen Einerbits zur Erstellung der Zahlenwerte ungerade ist, z. B. drei, muss noch ein Einerprüfbit eingetragen werden, damit die Anzahl gerade ist. Die linke Tabelle stellt das Ergebnis des Datentele- gramms dar und zeigt auch Eingabefehler an. Das hier links gezeigte Bild zeigt die Antennenanlage des Senders, die mittlere Abbildung zeigt noch einmal die Abwicklung des Datentelegramms. Auf dem rechten Bild ist die Reichweite des DCF - Signals zu erkennen.</t>
  </si>
  <si>
    <t xml:space="preserve">Dieser Funkuhrsimulator wurde erstellt, um die Funktion des Datentelegramms zum Empfang des DCF Signals grob zu verstehen. Mögen sich viele begeistern lassen von dieser interessanten Technik. </t>
  </si>
  <si>
    <t>Nun zum Schluss noch etwas über das binäre Zahlensystem. Ein Computer kann mit der Eingabe einer Zahl z. B. 12 nichts anfangen. Diese Zahl 12 befindet sich im dezimalen Zahlensystem. Daher muss die dezimale 12 umgeformt werden in das binäre Zahlensystem die der Computer versteht und verarbeiten kann. In unserem Datentelegramm sind bereits die Zahlen im binären System vorhanden.. Eine 1 besagt, dass dieses Bit Srom enthält, eine 0 besagt stromlos. Alle Bits sind über elektrische Leitungen mit den entsprechenden Bauteilen des Computers oder in unserem Fall der Funkuhr verbunden und übertragen so den Wert 12.</t>
  </si>
  <si>
    <t>Bei der Umwandlung wird die Zahl zerlegt in mehrere Bits, oder Speicherzellen. Sehen wir uns die Bits 42 - 44 für den Wochentag einmal genauer an. Für die sieben Wochentage sind drei Bits erforderlich. Bit 42 steht für die Zahl 1. Bit 43 für die Zahl 2 und Bit 44 für die Zahl 4. Jedes nachfolgende Bit würde sich vom Zahlenwert verdoppeln. Würde nun der Wochentag Montag = 1 aktiviert, bekäme nur das Bit 42 eine 1. Würde dagegen der Wochentag Mittwoch = 3 aktiviert, bekämen die Bits 42 und 43 eine 1, denn 1 +2 = 3. Diese Schreibweise wird bei allen anderen Werten im Datentelegramm genauso eingesetzt.</t>
  </si>
  <si>
    <t>Das erste Bit, also das Bit 0 der neuen Minute ist immer eine Null, das heißt, ein Signal von 100 ms.</t>
  </si>
</sst>
</file>

<file path=xl/styles.xml><?xml version="1.0" encoding="utf-8"?>
<styleSheet xmlns="http://schemas.openxmlformats.org/spreadsheetml/2006/main">
  <fonts count="25">
    <font>
      <sz val="11"/>
      <color theme="1"/>
      <name val="Calibri"/>
      <family val="2"/>
      <scheme val="minor"/>
    </font>
    <font>
      <sz val="14"/>
      <color theme="1"/>
      <name val="Times New Roman"/>
      <family val="1"/>
    </font>
    <font>
      <sz val="15.4"/>
      <color theme="1"/>
      <name val="Calibri"/>
      <family val="2"/>
      <scheme val="minor"/>
    </font>
    <font>
      <b/>
      <sz val="14"/>
      <color theme="1"/>
      <name val="Times New Roman"/>
      <family val="1"/>
    </font>
    <font>
      <b/>
      <sz val="28"/>
      <color rgb="FFFF0000"/>
      <name val="Times New Roman"/>
      <family val="1"/>
    </font>
    <font>
      <sz val="14"/>
      <name val="Times New Roman"/>
      <family val="1"/>
    </font>
    <font>
      <b/>
      <sz val="14"/>
      <name val="Times New Roman"/>
      <family val="1"/>
    </font>
    <font>
      <sz val="11"/>
      <name val="Calibri"/>
      <family val="2"/>
      <scheme val="minor"/>
    </font>
    <font>
      <i/>
      <sz val="48"/>
      <color theme="1"/>
      <name val="Times New Roman"/>
      <family val="1"/>
    </font>
    <font>
      <sz val="14"/>
      <color rgb="FFFF0000"/>
      <name val="Times New Roman"/>
      <family val="1"/>
    </font>
    <font>
      <sz val="18"/>
      <color theme="1"/>
      <name val="Times New Roman"/>
      <family val="1"/>
    </font>
    <font>
      <sz val="16"/>
      <name val="Times New Roman"/>
      <family val="1"/>
    </font>
    <font>
      <sz val="14"/>
      <color theme="1"/>
      <name val="Calibri"/>
      <family val="2"/>
      <scheme val="minor"/>
    </font>
    <font>
      <sz val="11"/>
      <color rgb="FFFFFF99"/>
      <name val="Calibri"/>
      <family val="2"/>
      <scheme val="minor"/>
    </font>
    <font>
      <b/>
      <sz val="16"/>
      <color rgb="FFFF0000"/>
      <name val="Times New Roman"/>
      <family val="1"/>
    </font>
    <font>
      <sz val="12"/>
      <color theme="1"/>
      <name val="Times New Roman"/>
      <family val="1"/>
    </font>
    <font>
      <b/>
      <sz val="18"/>
      <color theme="1"/>
      <name val="Times New Roman"/>
      <family val="1"/>
    </font>
    <font>
      <sz val="16"/>
      <color theme="1"/>
      <name val="Times New Roman"/>
      <family val="1"/>
    </font>
    <font>
      <sz val="16"/>
      <color theme="1"/>
      <name val="Calibri"/>
      <family val="2"/>
      <scheme val="minor"/>
    </font>
    <font>
      <sz val="16"/>
      <color rgb="FF0070C0"/>
      <name val="Times New Roman"/>
      <family val="1"/>
    </font>
    <font>
      <sz val="16"/>
      <color rgb="FFFF0000"/>
      <name val="Times New Roman"/>
      <family val="1"/>
    </font>
    <font>
      <sz val="16"/>
      <color rgb="FF0070C0"/>
      <name val="Calibri"/>
      <family val="2"/>
      <scheme val="minor"/>
    </font>
    <font>
      <sz val="16"/>
      <color rgb="FFFF0000"/>
      <name val="Calibri"/>
      <family val="2"/>
      <scheme val="minor"/>
    </font>
    <font>
      <i/>
      <sz val="16"/>
      <name val="Times New Roman"/>
      <family val="1"/>
    </font>
    <font>
      <sz val="11"/>
      <color rgb="FF0070C0"/>
      <name val="Calibri"/>
      <family val="2"/>
      <scheme val="minor"/>
    </font>
  </fonts>
  <fills count="20">
    <fill>
      <patternFill patternType="none"/>
    </fill>
    <fill>
      <patternFill patternType="gray125"/>
    </fill>
    <fill>
      <patternFill patternType="solid">
        <fgColor theme="0" tint="-4.9989318521683403E-2"/>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FFFF99"/>
        <bgColor indexed="64"/>
      </patternFill>
    </fill>
    <fill>
      <patternFill patternType="solid">
        <fgColor theme="2" tint="-9.9948118533890809E-2"/>
        <bgColor indexed="64"/>
      </patternFill>
    </fill>
    <fill>
      <patternFill patternType="solid">
        <fgColor theme="9" tint="0.79998168889431442"/>
        <bgColor indexed="64"/>
      </patternFill>
    </fill>
    <fill>
      <patternFill patternType="solid">
        <fgColor theme="8" tint="0.59996337778862885"/>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6" tint="0.39994506668294322"/>
        <bgColor indexed="64"/>
      </patternFill>
    </fill>
    <fill>
      <patternFill patternType="solid">
        <fgColor theme="3" tint="0.39994506668294322"/>
        <bgColor indexed="64"/>
      </patternFill>
    </fill>
    <fill>
      <patternFill patternType="solid">
        <fgColor theme="9" tint="-0.24994659260841701"/>
        <bgColor indexed="64"/>
      </patternFill>
    </fill>
    <fill>
      <patternFill patternType="solid">
        <fgColor theme="0" tint="-0.14996795556505021"/>
        <bgColor indexed="64"/>
      </patternFill>
    </fill>
    <fill>
      <patternFill patternType="solid">
        <fgColor rgb="FFD4FC8C"/>
        <bgColor indexed="64"/>
      </patternFill>
    </fill>
    <fill>
      <patternFill patternType="lightGrid">
        <bgColor theme="8" tint="0.39991454817346722"/>
      </patternFill>
    </fill>
    <fill>
      <patternFill patternType="solid">
        <fgColor rgb="FF0070C0"/>
        <bgColor indexed="64"/>
      </patternFill>
    </fill>
    <fill>
      <patternFill patternType="solid">
        <fgColor rgb="FFFFFF00"/>
        <bgColor indexed="64"/>
      </patternFill>
    </fill>
    <fill>
      <patternFill patternType="solid">
        <fgColor rgb="FFCB6BC6"/>
        <bgColor indexed="64"/>
      </patternFill>
    </fill>
  </fills>
  <borders count="59">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medium">
        <color auto="1"/>
      </top>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style="thin">
        <color auto="1"/>
      </left>
      <right style="medium">
        <color auto="1"/>
      </right>
      <top/>
      <bottom style="thin">
        <color auto="1"/>
      </bottom>
      <diagonal/>
    </border>
    <border>
      <left style="medium">
        <color auto="1"/>
      </left>
      <right/>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double">
        <color rgb="FFFF0000"/>
      </left>
      <right style="double">
        <color rgb="FFFF0000"/>
      </right>
      <top style="double">
        <color rgb="FFFF0000"/>
      </top>
      <bottom style="double">
        <color rgb="FFFF0000"/>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top/>
      <bottom style="medium">
        <color auto="1"/>
      </bottom>
      <diagonal/>
    </border>
    <border>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top/>
      <bottom/>
      <diagonal/>
    </border>
    <border>
      <left style="medium">
        <color auto="1"/>
      </left>
      <right style="medium">
        <color auto="1"/>
      </right>
      <top style="thin">
        <color auto="1"/>
      </top>
      <bottom/>
      <diagonal/>
    </border>
    <border>
      <left style="medium">
        <color auto="1"/>
      </left>
      <right style="medium">
        <color auto="1"/>
      </right>
      <top/>
      <bottom/>
      <diagonal/>
    </border>
    <border>
      <left style="medium">
        <color auto="1"/>
      </left>
      <right style="medium">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indexed="64"/>
      </right>
      <top style="medium">
        <color auto="1"/>
      </top>
      <bottom/>
      <diagonal/>
    </border>
    <border>
      <left style="medium">
        <color auto="1"/>
      </left>
      <right style="thin">
        <color indexed="64"/>
      </right>
      <top/>
      <bottom/>
      <diagonal/>
    </border>
    <border>
      <left style="medium">
        <color auto="1"/>
      </left>
      <right style="medium">
        <color auto="1"/>
      </right>
      <top style="medium">
        <color auto="1"/>
      </top>
      <bottom/>
      <diagonal/>
    </border>
    <border>
      <left style="medium">
        <color auto="1"/>
      </left>
      <right style="medium">
        <color auto="1"/>
      </right>
      <top style="thin">
        <color auto="1"/>
      </top>
      <bottom style="double">
        <color rgb="FFFF0000"/>
      </bottom>
      <diagonal/>
    </border>
    <border>
      <left/>
      <right style="medium">
        <color auto="1"/>
      </right>
      <top style="medium">
        <color auto="1"/>
      </top>
      <bottom/>
      <diagonal/>
    </border>
    <border>
      <left/>
      <right style="medium">
        <color auto="1"/>
      </right>
      <top/>
      <bottom style="thin">
        <color auto="1"/>
      </bottom>
      <diagonal/>
    </border>
    <border>
      <left/>
      <right style="medium">
        <color auto="1"/>
      </right>
      <top style="thin">
        <color auto="1"/>
      </top>
      <bottom style="double">
        <color rgb="FFFF0000"/>
      </bottom>
      <diagonal/>
    </border>
    <border>
      <left style="medium">
        <color auto="1"/>
      </left>
      <right/>
      <top/>
      <bottom style="thin">
        <color auto="1"/>
      </bottom>
      <diagonal/>
    </border>
    <border>
      <left style="medium">
        <color auto="1"/>
      </left>
      <right/>
      <top style="thin">
        <color auto="1"/>
      </top>
      <bottom style="double">
        <color rgb="FFFF0000"/>
      </bottom>
      <diagonal/>
    </border>
    <border>
      <left/>
      <right/>
      <top style="thin">
        <color auto="1"/>
      </top>
      <bottom style="double">
        <color rgb="FFFF0000"/>
      </bottom>
      <diagonal/>
    </border>
    <border>
      <left/>
      <right style="thin">
        <color auto="1"/>
      </right>
      <top style="thin">
        <color auto="1"/>
      </top>
      <bottom style="double">
        <color rgb="FFFF0000"/>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right style="medium">
        <color theme="1"/>
      </right>
      <top style="double">
        <color rgb="FFFF0000"/>
      </top>
      <bottom style="medium">
        <color auto="1"/>
      </bottom>
      <diagonal/>
    </border>
    <border>
      <left/>
      <right style="medium">
        <color auto="1"/>
      </right>
      <top style="double">
        <color rgb="FFFF0000"/>
      </top>
      <bottom style="medium">
        <color auto="1"/>
      </bottom>
      <diagonal/>
    </border>
    <border>
      <left style="medium">
        <color auto="1"/>
      </left>
      <right style="medium">
        <color theme="1"/>
      </right>
      <top style="medium">
        <color auto="1"/>
      </top>
      <bottom style="medium">
        <color auto="1"/>
      </bottom>
      <diagonal/>
    </border>
    <border>
      <left style="medium">
        <color auto="1"/>
      </left>
      <right/>
      <top style="double">
        <color rgb="FFFF0000"/>
      </top>
      <bottom style="medium">
        <color auto="1"/>
      </bottom>
      <diagonal/>
    </border>
    <border>
      <left/>
      <right/>
      <top style="double">
        <color rgb="FFFF0000"/>
      </top>
      <bottom style="medium">
        <color auto="1"/>
      </bottom>
      <diagonal/>
    </border>
    <border>
      <left style="medium">
        <color theme="1"/>
      </left>
      <right/>
      <top style="double">
        <color rgb="FFFF0000"/>
      </top>
      <bottom style="medium">
        <color auto="1"/>
      </bottom>
      <diagonal/>
    </border>
    <border>
      <left/>
      <right style="medium">
        <color auto="1"/>
      </right>
      <top/>
      <bottom style="medium">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s>
  <cellStyleXfs count="1">
    <xf numFmtId="0" fontId="0" fillId="0" borderId="0"/>
  </cellStyleXfs>
  <cellXfs count="190">
    <xf numFmtId="0" fontId="0" fillId="0" borderId="0" xfId="0"/>
    <xf numFmtId="0" fontId="0" fillId="5" borderId="0" xfId="0" applyFill="1" applyProtection="1"/>
    <xf numFmtId="0" fontId="1" fillId="5" borderId="0" xfId="0" applyFont="1" applyFill="1" applyBorder="1" applyProtection="1"/>
    <xf numFmtId="0" fontId="0" fillId="5" borderId="0" xfId="0" applyFill="1" applyBorder="1" applyProtection="1"/>
    <xf numFmtId="0" fontId="1" fillId="5" borderId="16" xfId="0" applyFont="1" applyFill="1" applyBorder="1" applyProtection="1"/>
    <xf numFmtId="0" fontId="3" fillId="5" borderId="0" xfId="0" applyFont="1" applyFill="1" applyBorder="1" applyProtection="1"/>
    <xf numFmtId="0" fontId="1" fillId="2" borderId="1" xfId="0" applyFont="1" applyFill="1" applyBorder="1" applyProtection="1"/>
    <xf numFmtId="0" fontId="1" fillId="2" borderId="2" xfId="0" applyFont="1" applyFill="1" applyBorder="1" applyProtection="1"/>
    <xf numFmtId="0" fontId="1" fillId="2" borderId="3" xfId="0" applyFont="1" applyFill="1" applyBorder="1" applyProtection="1"/>
    <xf numFmtId="0" fontId="1" fillId="7" borderId="5" xfId="0" applyFont="1" applyFill="1" applyBorder="1" applyProtection="1"/>
    <xf numFmtId="0" fontId="1" fillId="7" borderId="6" xfId="0" applyFont="1" applyFill="1" applyBorder="1" applyProtection="1"/>
    <xf numFmtId="1" fontId="1" fillId="7" borderId="18" xfId="0" applyNumberFormat="1" applyFont="1" applyFill="1" applyBorder="1" applyAlignment="1" applyProtection="1">
      <alignment horizontal="center"/>
    </xf>
    <xf numFmtId="1" fontId="1" fillId="7" borderId="15" xfId="0" applyNumberFormat="1" applyFont="1" applyFill="1" applyBorder="1" applyAlignment="1" applyProtection="1">
      <alignment horizontal="center"/>
    </xf>
    <xf numFmtId="1" fontId="1" fillId="7" borderId="16" xfId="0" applyNumberFormat="1" applyFont="1" applyFill="1" applyBorder="1" applyAlignment="1" applyProtection="1">
      <alignment horizontal="center"/>
    </xf>
    <xf numFmtId="0" fontId="1" fillId="8" borderId="0" xfId="0" applyFont="1" applyFill="1" applyBorder="1" applyProtection="1"/>
    <xf numFmtId="0" fontId="1" fillId="8" borderId="5" xfId="0" applyFont="1" applyFill="1" applyBorder="1" applyProtection="1"/>
    <xf numFmtId="0" fontId="1" fillId="8" borderId="6" xfId="0" applyFont="1" applyFill="1" applyBorder="1" applyProtection="1"/>
    <xf numFmtId="1" fontId="1" fillId="8" borderId="16" xfId="0" applyNumberFormat="1" applyFont="1" applyFill="1" applyBorder="1" applyAlignment="1" applyProtection="1">
      <alignment horizontal="center"/>
    </xf>
    <xf numFmtId="1" fontId="1" fillId="8" borderId="17" xfId="0" applyNumberFormat="1" applyFont="1" applyFill="1" applyBorder="1" applyAlignment="1" applyProtection="1">
      <alignment horizontal="center"/>
    </xf>
    <xf numFmtId="0" fontId="1" fillId="9" borderId="6" xfId="0" applyFont="1" applyFill="1" applyBorder="1" applyProtection="1"/>
    <xf numFmtId="0" fontId="1" fillId="9" borderId="7" xfId="0" applyFont="1" applyFill="1" applyBorder="1" applyProtection="1"/>
    <xf numFmtId="0" fontId="1" fillId="9" borderId="0" xfId="0" applyFont="1" applyFill="1" applyBorder="1" applyProtection="1"/>
    <xf numFmtId="1" fontId="1" fillId="9" borderId="16" xfId="0" applyNumberFormat="1" applyFont="1" applyFill="1" applyBorder="1" applyAlignment="1" applyProtection="1">
      <alignment horizontal="center"/>
    </xf>
    <xf numFmtId="0" fontId="1" fillId="10" borderId="0" xfId="0" applyFont="1" applyFill="1" applyBorder="1" applyProtection="1"/>
    <xf numFmtId="1" fontId="1" fillId="10" borderId="16" xfId="0" applyNumberFormat="1" applyFont="1" applyFill="1" applyBorder="1" applyAlignment="1" applyProtection="1">
      <alignment horizontal="center"/>
    </xf>
    <xf numFmtId="0" fontId="1" fillId="6" borderId="6" xfId="0" applyFont="1" applyFill="1" applyBorder="1" applyProtection="1"/>
    <xf numFmtId="0" fontId="1" fillId="11" borderId="0" xfId="0" applyFont="1" applyFill="1" applyBorder="1" applyProtection="1"/>
    <xf numFmtId="0" fontId="1" fillId="11" borderId="6" xfId="0" applyFont="1" applyFill="1" applyBorder="1" applyProtection="1"/>
    <xf numFmtId="1" fontId="1" fillId="11" borderId="16" xfId="0" applyNumberFormat="1" applyFont="1" applyFill="1" applyBorder="1" applyAlignment="1" applyProtection="1">
      <alignment horizontal="center"/>
    </xf>
    <xf numFmtId="0" fontId="1" fillId="14" borderId="14" xfId="0" applyFont="1" applyFill="1" applyBorder="1" applyAlignment="1" applyProtection="1">
      <alignment vertical="center"/>
    </xf>
    <xf numFmtId="0" fontId="1" fillId="4" borderId="21" xfId="0" applyFont="1" applyFill="1" applyBorder="1" applyAlignment="1" applyProtection="1">
      <alignment horizontal="center" vertical="center"/>
    </xf>
    <xf numFmtId="0" fontId="1" fillId="4" borderId="4" xfId="0" applyFont="1" applyFill="1" applyBorder="1" applyAlignment="1" applyProtection="1">
      <alignment horizontal="center" vertical="center"/>
    </xf>
    <xf numFmtId="0" fontId="1" fillId="4" borderId="0" xfId="0" applyFont="1" applyFill="1" applyBorder="1" applyAlignment="1" applyProtection="1">
      <alignment horizontal="center" vertical="center"/>
    </xf>
    <xf numFmtId="0" fontId="2" fillId="4" borderId="0" xfId="0" applyFont="1" applyFill="1" applyBorder="1" applyAlignment="1" applyProtection="1">
      <alignment horizontal="center" vertical="center"/>
    </xf>
    <xf numFmtId="0" fontId="1" fillId="4" borderId="6" xfId="0" applyFont="1" applyFill="1" applyBorder="1" applyAlignment="1" applyProtection="1">
      <alignment horizontal="center" vertical="center"/>
    </xf>
    <xf numFmtId="0" fontId="1" fillId="4" borderId="0" xfId="0" applyFont="1" applyFill="1" applyBorder="1" applyAlignment="1" applyProtection="1">
      <alignment vertical="center"/>
    </xf>
    <xf numFmtId="0" fontId="1" fillId="4" borderId="6" xfId="0" applyFont="1" applyFill="1" applyBorder="1" applyAlignment="1" applyProtection="1">
      <alignment vertical="center"/>
    </xf>
    <xf numFmtId="0" fontId="1" fillId="7" borderId="25" xfId="0" applyFont="1" applyFill="1" applyBorder="1" applyAlignment="1" applyProtection="1">
      <alignment vertical="center"/>
    </xf>
    <xf numFmtId="0" fontId="1" fillId="7" borderId="26" xfId="0" applyFont="1" applyFill="1" applyBorder="1" applyAlignment="1" applyProtection="1">
      <alignment vertical="center"/>
    </xf>
    <xf numFmtId="0" fontId="1" fillId="17" borderId="27" xfId="0" applyFont="1" applyFill="1" applyBorder="1" applyAlignment="1" applyProtection="1">
      <alignment vertical="center"/>
    </xf>
    <xf numFmtId="0" fontId="1" fillId="8" borderId="26" xfId="0" applyFont="1" applyFill="1" applyBorder="1" applyAlignment="1" applyProtection="1">
      <alignment vertical="center"/>
    </xf>
    <xf numFmtId="0" fontId="1" fillId="13" borderId="27" xfId="0" applyFont="1" applyFill="1" applyBorder="1" applyAlignment="1" applyProtection="1">
      <alignment vertical="center"/>
    </xf>
    <xf numFmtId="0" fontId="1" fillId="4" borderId="22" xfId="0" applyFont="1" applyFill="1" applyBorder="1" applyAlignment="1" applyProtection="1">
      <alignment horizontal="center" vertical="center"/>
    </xf>
    <xf numFmtId="0" fontId="1" fillId="9" borderId="25" xfId="0" applyFont="1" applyFill="1" applyBorder="1" applyAlignment="1" applyProtection="1">
      <alignment vertical="center"/>
    </xf>
    <xf numFmtId="0" fontId="1" fillId="9" borderId="26" xfId="0" applyFont="1" applyFill="1" applyBorder="1" applyAlignment="1" applyProtection="1">
      <alignment vertical="center"/>
    </xf>
    <xf numFmtId="0" fontId="1" fillId="10" borderId="25" xfId="0" applyFont="1" applyFill="1" applyBorder="1" applyAlignment="1" applyProtection="1">
      <alignment vertical="center"/>
    </xf>
    <xf numFmtId="0" fontId="1" fillId="10" borderId="26" xfId="0" applyFont="1" applyFill="1" applyBorder="1" applyAlignment="1" applyProtection="1">
      <alignment vertical="center"/>
    </xf>
    <xf numFmtId="0" fontId="1" fillId="10" borderId="13" xfId="0" applyFont="1" applyFill="1" applyBorder="1" applyAlignment="1" applyProtection="1">
      <alignment vertical="center"/>
    </xf>
    <xf numFmtId="0" fontId="1" fillId="6" borderId="15" xfId="0" applyFont="1" applyFill="1" applyBorder="1" applyAlignment="1" applyProtection="1">
      <alignment vertical="center"/>
    </xf>
    <xf numFmtId="0" fontId="1" fillId="6" borderId="28" xfId="0" applyFont="1" applyFill="1" applyBorder="1" applyAlignment="1" applyProtection="1">
      <alignment vertical="center"/>
    </xf>
    <xf numFmtId="0" fontId="1" fillId="11" borderId="15" xfId="0" applyFont="1" applyFill="1" applyBorder="1" applyAlignment="1" applyProtection="1">
      <alignment vertical="center"/>
    </xf>
    <xf numFmtId="0" fontId="1" fillId="11" borderId="28" xfId="0" applyFont="1" applyFill="1" applyBorder="1" applyAlignment="1" applyProtection="1">
      <alignment vertical="center"/>
    </xf>
    <xf numFmtId="0" fontId="1" fillId="13" borderId="1" xfId="0" applyFont="1" applyFill="1" applyBorder="1" applyAlignment="1" applyProtection="1">
      <alignment vertical="center"/>
    </xf>
    <xf numFmtId="49" fontId="1" fillId="4" borderId="22" xfId="0" applyNumberFormat="1" applyFont="1" applyFill="1" applyBorder="1" applyAlignment="1" applyProtection="1">
      <alignment horizontal="center" vertical="center"/>
    </xf>
    <xf numFmtId="0" fontId="1" fillId="4" borderId="7" xfId="0" applyFont="1" applyFill="1" applyBorder="1" applyAlignment="1" applyProtection="1">
      <alignment horizontal="center" vertical="center"/>
    </xf>
    <xf numFmtId="0" fontId="1" fillId="16" borderId="30" xfId="0" applyFont="1" applyFill="1" applyBorder="1" applyProtection="1"/>
    <xf numFmtId="0" fontId="1" fillId="16" borderId="31" xfId="0" applyFont="1" applyFill="1" applyBorder="1" applyProtection="1"/>
    <xf numFmtId="0" fontId="4" fillId="15" borderId="19" xfId="0" applyFont="1" applyFill="1" applyBorder="1" applyAlignment="1" applyProtection="1">
      <alignment horizontal="center"/>
      <protection locked="0"/>
    </xf>
    <xf numFmtId="0" fontId="1" fillId="14" borderId="36" xfId="0" applyFont="1" applyFill="1" applyBorder="1" applyProtection="1"/>
    <xf numFmtId="0" fontId="1" fillId="14" borderId="37" xfId="0" applyFont="1" applyFill="1" applyBorder="1" applyProtection="1"/>
    <xf numFmtId="49" fontId="1" fillId="14" borderId="37" xfId="0" applyNumberFormat="1" applyFont="1" applyFill="1" applyBorder="1" applyAlignment="1" applyProtection="1">
      <alignment horizontal="center"/>
    </xf>
    <xf numFmtId="0" fontId="1" fillId="12" borderId="38" xfId="0" applyFont="1" applyFill="1" applyBorder="1" applyAlignment="1" applyProtection="1">
      <alignment horizontal="center"/>
    </xf>
    <xf numFmtId="0" fontId="1" fillId="12" borderId="31" xfId="0" applyFont="1" applyFill="1" applyBorder="1" applyProtection="1"/>
    <xf numFmtId="1" fontId="1" fillId="12" borderId="39" xfId="0" applyNumberFormat="1" applyFont="1" applyFill="1" applyBorder="1" applyAlignment="1" applyProtection="1">
      <alignment horizontal="center"/>
    </xf>
    <xf numFmtId="0" fontId="1" fillId="13" borderId="38" xfId="0" applyFont="1" applyFill="1" applyBorder="1" applyAlignment="1" applyProtection="1">
      <alignment horizontal="center"/>
    </xf>
    <xf numFmtId="0" fontId="1" fillId="13" borderId="30" xfId="0" applyFont="1" applyFill="1" applyBorder="1" applyProtection="1"/>
    <xf numFmtId="1" fontId="1" fillId="13" borderId="39" xfId="0" applyNumberFormat="1" applyFont="1" applyFill="1" applyBorder="1" applyAlignment="1" applyProtection="1">
      <alignment horizontal="center"/>
    </xf>
    <xf numFmtId="0" fontId="1" fillId="13" borderId="31" xfId="0" applyFont="1" applyFill="1" applyBorder="1" applyProtection="1"/>
    <xf numFmtId="0" fontId="1" fillId="6" borderId="43" xfId="0" applyFont="1" applyFill="1" applyBorder="1" applyProtection="1"/>
    <xf numFmtId="0" fontId="1" fillId="6" borderId="41" xfId="0" applyFont="1" applyFill="1" applyBorder="1" applyProtection="1"/>
    <xf numFmtId="1" fontId="1" fillId="6" borderId="44" xfId="0" applyNumberFormat="1" applyFont="1" applyFill="1" applyBorder="1" applyAlignment="1" applyProtection="1">
      <alignment horizontal="center"/>
    </xf>
    <xf numFmtId="1" fontId="1" fillId="6" borderId="45" xfId="0" applyNumberFormat="1" applyFont="1" applyFill="1" applyBorder="1" applyAlignment="1" applyProtection="1">
      <alignment horizontal="center"/>
    </xf>
    <xf numFmtId="1" fontId="1" fillId="6" borderId="42" xfId="0" applyNumberFormat="1" applyFont="1" applyFill="1" applyBorder="1" applyAlignment="1" applyProtection="1">
      <alignment horizontal="center"/>
    </xf>
    <xf numFmtId="0" fontId="1" fillId="9" borderId="43" xfId="0" applyFont="1" applyFill="1" applyBorder="1" applyProtection="1"/>
    <xf numFmtId="1" fontId="1" fillId="9" borderId="44" xfId="0" applyNumberFormat="1" applyFont="1" applyFill="1" applyBorder="1" applyAlignment="1" applyProtection="1">
      <alignment horizontal="center"/>
    </xf>
    <xf numFmtId="1" fontId="1" fillId="9" borderId="45" xfId="0" applyNumberFormat="1" applyFont="1" applyFill="1" applyBorder="1" applyAlignment="1" applyProtection="1">
      <alignment horizontal="center"/>
    </xf>
    <xf numFmtId="1" fontId="1" fillId="9" borderId="46" xfId="0" applyNumberFormat="1" applyFont="1" applyFill="1" applyBorder="1" applyAlignment="1" applyProtection="1">
      <alignment horizontal="center"/>
    </xf>
    <xf numFmtId="0" fontId="1" fillId="11" borderId="12" xfId="0" applyFont="1" applyFill="1" applyBorder="1" applyProtection="1"/>
    <xf numFmtId="0" fontId="1" fillId="11" borderId="22" xfId="0" applyFont="1" applyFill="1" applyBorder="1" applyProtection="1"/>
    <xf numFmtId="1" fontId="1" fillId="11" borderId="44" xfId="0" applyNumberFormat="1" applyFont="1" applyFill="1" applyBorder="1" applyAlignment="1" applyProtection="1">
      <alignment horizontal="center"/>
    </xf>
    <xf numFmtId="1" fontId="1" fillId="11" borderId="45" xfId="0" applyNumberFormat="1" applyFont="1" applyFill="1" applyBorder="1" applyAlignment="1" applyProtection="1">
      <alignment horizontal="center"/>
    </xf>
    <xf numFmtId="1" fontId="1" fillId="11" borderId="46" xfId="0" applyNumberFormat="1" applyFont="1" applyFill="1" applyBorder="1" applyAlignment="1" applyProtection="1">
      <alignment horizontal="center"/>
    </xf>
    <xf numFmtId="0" fontId="13" fillId="5" borderId="0" xfId="0" applyFont="1" applyFill="1" applyProtection="1"/>
    <xf numFmtId="0" fontId="0" fillId="5" borderId="0" xfId="0" applyFill="1"/>
    <xf numFmtId="0" fontId="1" fillId="19" borderId="12" xfId="0" applyFont="1" applyFill="1" applyBorder="1" applyProtection="1"/>
    <xf numFmtId="0" fontId="1" fillId="19" borderId="0" xfId="0" applyFont="1" applyFill="1" applyBorder="1" applyProtection="1"/>
    <xf numFmtId="0" fontId="1" fillId="19" borderId="22" xfId="0" applyFont="1" applyFill="1" applyBorder="1" applyProtection="1"/>
    <xf numFmtId="0" fontId="1" fillId="19" borderId="6" xfId="0" applyFont="1" applyFill="1" applyBorder="1" applyProtection="1"/>
    <xf numFmtId="0" fontId="1" fillId="19" borderId="41" xfId="0" applyFont="1" applyFill="1" applyBorder="1" applyProtection="1"/>
    <xf numFmtId="1" fontId="1" fillId="19" borderId="44" xfId="0" applyNumberFormat="1" applyFont="1" applyFill="1" applyBorder="1" applyAlignment="1" applyProtection="1">
      <alignment horizontal="center"/>
    </xf>
    <xf numFmtId="1" fontId="1" fillId="19" borderId="45" xfId="0" applyNumberFormat="1" applyFont="1" applyFill="1" applyBorder="1" applyAlignment="1" applyProtection="1">
      <alignment horizontal="center"/>
    </xf>
    <xf numFmtId="1" fontId="1" fillId="19" borderId="46" xfId="0" applyNumberFormat="1" applyFont="1" applyFill="1" applyBorder="1" applyAlignment="1" applyProtection="1">
      <alignment horizontal="center"/>
    </xf>
    <xf numFmtId="1" fontId="1" fillId="19" borderId="42" xfId="0" applyNumberFormat="1" applyFont="1" applyFill="1" applyBorder="1" applyAlignment="1" applyProtection="1">
      <alignment horizontal="center"/>
    </xf>
    <xf numFmtId="0" fontId="1" fillId="19" borderId="26" xfId="0" applyFont="1" applyFill="1" applyBorder="1" applyAlignment="1" applyProtection="1">
      <alignment vertical="center"/>
    </xf>
    <xf numFmtId="0" fontId="7" fillId="5" borderId="0" xfId="0" applyFont="1" applyFill="1" applyProtection="1"/>
    <xf numFmtId="0" fontId="1" fillId="5" borderId="0" xfId="0" applyFont="1" applyFill="1" applyBorder="1" applyAlignment="1" applyProtection="1">
      <alignment horizontal="center"/>
    </xf>
    <xf numFmtId="0" fontId="11" fillId="2" borderId="51" xfId="0" applyFont="1" applyFill="1" applyBorder="1" applyAlignment="1" applyProtection="1">
      <alignment horizontal="center" vertical="center"/>
    </xf>
    <xf numFmtId="0" fontId="11" fillId="2" borderId="32" xfId="0" applyFont="1" applyFill="1" applyBorder="1" applyAlignment="1" applyProtection="1">
      <alignment horizontal="center" vertical="center"/>
    </xf>
    <xf numFmtId="0" fontId="12" fillId="5" borderId="0" xfId="0" applyFont="1" applyFill="1" applyBorder="1" applyProtection="1"/>
    <xf numFmtId="0" fontId="12" fillId="5" borderId="0" xfId="0" applyFont="1" applyFill="1" applyProtection="1"/>
    <xf numFmtId="0" fontId="5" fillId="5" borderId="0" xfId="0" applyFont="1" applyFill="1" applyBorder="1" applyProtection="1"/>
    <xf numFmtId="0" fontId="6" fillId="2" borderId="15" xfId="0" applyFont="1" applyFill="1" applyBorder="1" applyProtection="1"/>
    <xf numFmtId="0" fontId="6" fillId="2" borderId="16" xfId="0" applyFont="1" applyFill="1" applyBorder="1" applyProtection="1"/>
    <xf numFmtId="0" fontId="6" fillId="2" borderId="3" xfId="0" applyFont="1" applyFill="1" applyBorder="1" applyProtection="1"/>
    <xf numFmtId="0" fontId="5" fillId="16" borderId="29" xfId="0" applyFont="1" applyFill="1" applyBorder="1" applyProtection="1"/>
    <xf numFmtId="0" fontId="5" fillId="4" borderId="3" xfId="0" applyFont="1" applyFill="1" applyBorder="1" applyAlignment="1" applyProtection="1">
      <alignment horizontal="center"/>
    </xf>
    <xf numFmtId="0" fontId="5" fillId="4" borderId="20" xfId="0" applyFont="1" applyFill="1" applyBorder="1" applyAlignment="1" applyProtection="1">
      <alignment horizontal="center"/>
    </xf>
    <xf numFmtId="0" fontId="5" fillId="4" borderId="2" xfId="0" applyFont="1" applyFill="1" applyBorder="1" applyAlignment="1" applyProtection="1"/>
    <xf numFmtId="0" fontId="5" fillId="4" borderId="24" xfId="0" applyFont="1" applyFill="1" applyBorder="1" applyAlignment="1" applyProtection="1"/>
    <xf numFmtId="0" fontId="5" fillId="4" borderId="2" xfId="0" applyFont="1" applyFill="1" applyBorder="1" applyAlignment="1" applyProtection="1">
      <alignment horizontal="center"/>
    </xf>
    <xf numFmtId="0" fontId="16" fillId="5" borderId="0" xfId="0" applyFont="1" applyFill="1" applyBorder="1" applyProtection="1"/>
    <xf numFmtId="0" fontId="5" fillId="6" borderId="16" xfId="0" applyFont="1" applyFill="1" applyBorder="1" applyProtection="1"/>
    <xf numFmtId="0" fontId="5" fillId="6" borderId="17" xfId="0" applyFont="1" applyFill="1" applyBorder="1" applyProtection="1"/>
    <xf numFmtId="0" fontId="1" fillId="6" borderId="2" xfId="0" applyFont="1" applyFill="1" applyBorder="1" applyProtection="1"/>
    <xf numFmtId="0" fontId="1" fillId="6" borderId="3" xfId="0" applyFont="1" applyFill="1" applyBorder="1" applyProtection="1"/>
    <xf numFmtId="0" fontId="1" fillId="6" borderId="1" xfId="0" applyFont="1" applyFill="1" applyBorder="1" applyProtection="1"/>
    <xf numFmtId="1" fontId="1" fillId="6" borderId="2" xfId="0" applyNumberFormat="1" applyFont="1" applyFill="1" applyBorder="1" applyAlignment="1" applyProtection="1"/>
    <xf numFmtId="0" fontId="17" fillId="5" borderId="0" xfId="0" applyFont="1" applyFill="1" applyBorder="1" applyProtection="1"/>
    <xf numFmtId="0" fontId="18" fillId="5" borderId="0" xfId="0" applyFont="1" applyFill="1" applyBorder="1" applyProtection="1"/>
    <xf numFmtId="0" fontId="18" fillId="5" borderId="0" xfId="0" applyFont="1" applyFill="1" applyProtection="1"/>
    <xf numFmtId="0" fontId="6" fillId="6" borderId="16" xfId="0" applyFont="1" applyFill="1" applyBorder="1" applyProtection="1"/>
    <xf numFmtId="0" fontId="19" fillId="5" borderId="0" xfId="0" applyFont="1" applyFill="1" applyBorder="1" applyProtection="1"/>
    <xf numFmtId="0" fontId="20" fillId="5" borderId="0" xfId="0" applyFont="1" applyFill="1" applyBorder="1" applyProtection="1"/>
    <xf numFmtId="0" fontId="21" fillId="5" borderId="0" xfId="0" applyFont="1" applyFill="1" applyBorder="1" applyProtection="1"/>
    <xf numFmtId="0" fontId="22" fillId="5" borderId="0" xfId="0" applyFont="1" applyFill="1" applyBorder="1" applyProtection="1"/>
    <xf numFmtId="0" fontId="22" fillId="5" borderId="0" xfId="0" applyFont="1" applyFill="1" applyProtection="1"/>
    <xf numFmtId="0" fontId="21" fillId="5" borderId="0" xfId="0" applyFont="1" applyFill="1" applyProtection="1"/>
    <xf numFmtId="0" fontId="24" fillId="5" borderId="0" xfId="0" applyFont="1" applyFill="1" applyProtection="1"/>
    <xf numFmtId="0" fontId="23" fillId="18" borderId="56" xfId="0" applyFont="1" applyFill="1" applyBorder="1" applyAlignment="1" applyProtection="1">
      <alignment horizontal="center" shrinkToFit="1"/>
    </xf>
    <xf numFmtId="0" fontId="0" fillId="18" borderId="57" xfId="0" applyFill="1" applyBorder="1" applyAlignment="1">
      <alignment horizontal="center" shrinkToFit="1"/>
    </xf>
    <xf numFmtId="0" fontId="0" fillId="18" borderId="58" xfId="0" applyFill="1" applyBorder="1" applyAlignment="1">
      <alignment horizontal="center" shrinkToFit="1"/>
    </xf>
    <xf numFmtId="0" fontId="14" fillId="18" borderId="23" xfId="0" applyFont="1" applyFill="1" applyBorder="1" applyAlignment="1" applyProtection="1">
      <alignment horizontal="center" vertical="center"/>
    </xf>
    <xf numFmtId="0" fontId="9" fillId="18" borderId="23" xfId="0" applyFont="1" applyFill="1" applyBorder="1" applyAlignment="1" applyProtection="1">
      <alignment horizontal="center" vertical="center"/>
    </xf>
    <xf numFmtId="0" fontId="9" fillId="18" borderId="55" xfId="0" applyFont="1" applyFill="1" applyBorder="1" applyAlignment="1" applyProtection="1">
      <alignment horizontal="center" vertical="center"/>
    </xf>
    <xf numFmtId="0" fontId="11" fillId="18" borderId="52" xfId="0" applyFont="1" applyFill="1" applyBorder="1" applyAlignment="1" applyProtection="1">
      <alignment horizontal="center"/>
    </xf>
    <xf numFmtId="0" fontId="11" fillId="18" borderId="53" xfId="0" applyFont="1" applyFill="1" applyBorder="1" applyAlignment="1" applyProtection="1">
      <alignment horizontal="center"/>
    </xf>
    <xf numFmtId="0" fontId="11" fillId="18" borderId="49" xfId="0" applyFont="1" applyFill="1" applyBorder="1" applyAlignment="1" applyProtection="1">
      <alignment horizontal="center"/>
    </xf>
    <xf numFmtId="0" fontId="11" fillId="18" borderId="54" xfId="0" applyFont="1" applyFill="1" applyBorder="1" applyAlignment="1" applyProtection="1">
      <alignment horizontal="center"/>
    </xf>
    <xf numFmtId="0" fontId="11" fillId="18" borderId="50" xfId="0" applyFont="1" applyFill="1" applyBorder="1" applyAlignment="1" applyProtection="1">
      <alignment horizontal="center"/>
    </xf>
    <xf numFmtId="0" fontId="11" fillId="2" borderId="34" xfId="0" applyFont="1" applyFill="1" applyBorder="1" applyAlignment="1" applyProtection="1">
      <alignment horizontal="center" vertical="center"/>
    </xf>
    <xf numFmtId="0" fontId="11" fillId="2" borderId="47" xfId="0" applyFont="1" applyFill="1" applyBorder="1" applyAlignment="1" applyProtection="1">
      <alignment horizontal="center" vertical="center"/>
    </xf>
    <xf numFmtId="0" fontId="11" fillId="2" borderId="33" xfId="0" applyFont="1" applyFill="1" applyBorder="1" applyAlignment="1" applyProtection="1">
      <alignment horizontal="center" vertical="center"/>
    </xf>
    <xf numFmtId="0" fontId="11" fillId="2" borderId="48" xfId="0" applyFont="1" applyFill="1" applyBorder="1" applyAlignment="1" applyProtection="1">
      <alignment horizontal="center" vertical="center"/>
    </xf>
    <xf numFmtId="0" fontId="1" fillId="6" borderId="2" xfId="0" applyFont="1" applyFill="1" applyBorder="1" applyAlignment="1" applyProtection="1">
      <alignment horizontal="center"/>
    </xf>
    <xf numFmtId="0" fontId="1" fillId="6" borderId="3" xfId="0" applyFont="1" applyFill="1" applyBorder="1" applyAlignment="1" applyProtection="1">
      <alignment horizontal="center"/>
    </xf>
    <xf numFmtId="0" fontId="8" fillId="3" borderId="0" xfId="0" applyFont="1" applyFill="1" applyAlignment="1" applyProtection="1">
      <alignment horizontal="center"/>
    </xf>
    <xf numFmtId="0" fontId="1" fillId="3" borderId="0" xfId="0" applyFont="1" applyFill="1" applyAlignment="1" applyProtection="1">
      <alignment horizontal="center"/>
    </xf>
    <xf numFmtId="0" fontId="1" fillId="7" borderId="9" xfId="0" applyFont="1" applyFill="1" applyBorder="1" applyAlignment="1" applyProtection="1">
      <alignment horizontal="center"/>
    </xf>
    <xf numFmtId="0" fontId="1" fillId="7" borderId="10" xfId="0" applyFont="1" applyFill="1" applyBorder="1" applyAlignment="1" applyProtection="1">
      <alignment horizontal="center"/>
    </xf>
    <xf numFmtId="0" fontId="1" fillId="8" borderId="10" xfId="0" applyFont="1" applyFill="1" applyBorder="1" applyAlignment="1" applyProtection="1">
      <alignment horizontal="center"/>
    </xf>
    <xf numFmtId="0" fontId="1" fillId="8" borderId="9" xfId="0" applyFont="1" applyFill="1" applyBorder="1" applyAlignment="1" applyProtection="1">
      <alignment horizontal="center"/>
    </xf>
    <xf numFmtId="0" fontId="1" fillId="9" borderId="8" xfId="0" applyFont="1" applyFill="1" applyBorder="1" applyAlignment="1" applyProtection="1">
      <alignment horizontal="center"/>
    </xf>
    <xf numFmtId="0" fontId="1" fillId="9" borderId="10" xfId="0" applyFont="1" applyFill="1" applyBorder="1" applyAlignment="1" applyProtection="1">
      <alignment horizontal="center"/>
    </xf>
    <xf numFmtId="0" fontId="1" fillId="9" borderId="11" xfId="0" applyFont="1" applyFill="1" applyBorder="1" applyAlignment="1" applyProtection="1">
      <alignment horizontal="center"/>
    </xf>
    <xf numFmtId="0" fontId="1" fillId="9" borderId="10" xfId="0" applyFont="1" applyFill="1" applyBorder="1" applyAlignment="1" applyProtection="1"/>
    <xf numFmtId="0" fontId="1" fillId="19" borderId="8" xfId="0" applyFont="1" applyFill="1" applyBorder="1" applyAlignment="1" applyProtection="1">
      <alignment horizontal="center"/>
    </xf>
    <xf numFmtId="0" fontId="1" fillId="19" borderId="10" xfId="0" applyFont="1" applyFill="1" applyBorder="1" applyAlignment="1" applyProtection="1">
      <alignment horizontal="center"/>
    </xf>
    <xf numFmtId="0" fontId="1" fillId="19" borderId="11" xfId="0" applyFont="1" applyFill="1" applyBorder="1" applyAlignment="1" applyProtection="1">
      <alignment horizontal="center"/>
    </xf>
    <xf numFmtId="0" fontId="1" fillId="19" borderId="40" xfId="0" applyFont="1" applyFill="1" applyBorder="1" applyAlignment="1" applyProtection="1">
      <alignment horizontal="center"/>
    </xf>
    <xf numFmtId="0" fontId="1" fillId="10" borderId="10" xfId="0" applyFont="1" applyFill="1" applyBorder="1" applyAlignment="1" applyProtection="1">
      <alignment horizontal="center"/>
    </xf>
    <xf numFmtId="0" fontId="1" fillId="6" borderId="8" xfId="0" applyFont="1" applyFill="1" applyBorder="1" applyAlignment="1" applyProtection="1">
      <alignment horizontal="center"/>
    </xf>
    <xf numFmtId="0" fontId="1" fillId="6" borderId="10" xfId="0" applyFont="1" applyFill="1" applyBorder="1" applyAlignment="1" applyProtection="1">
      <alignment horizontal="center"/>
    </xf>
    <xf numFmtId="0" fontId="1" fillId="6" borderId="40" xfId="0" applyFont="1" applyFill="1" applyBorder="1" applyAlignment="1" applyProtection="1">
      <alignment horizontal="center"/>
    </xf>
    <xf numFmtId="0" fontId="1" fillId="11" borderId="8" xfId="0" applyFont="1" applyFill="1" applyBorder="1" applyAlignment="1" applyProtection="1">
      <alignment horizontal="center"/>
    </xf>
    <xf numFmtId="0" fontId="1" fillId="11" borderId="10" xfId="0" applyFont="1" applyFill="1" applyBorder="1" applyAlignment="1" applyProtection="1">
      <alignment horizontal="center"/>
    </xf>
    <xf numFmtId="0" fontId="1" fillId="11" borderId="11" xfId="0" applyFont="1" applyFill="1" applyBorder="1" applyAlignment="1" applyProtection="1">
      <alignment horizontal="center"/>
    </xf>
    <xf numFmtId="0" fontId="10" fillId="5" borderId="0" xfId="0" applyFont="1" applyFill="1" applyBorder="1" applyAlignment="1" applyProtection="1">
      <alignment horizontal="center" vertical="center"/>
    </xf>
    <xf numFmtId="0" fontId="1" fillId="5" borderId="0" xfId="0" applyFont="1" applyFill="1" applyBorder="1" applyAlignment="1" applyProtection="1">
      <alignment horizontal="center" vertical="center"/>
    </xf>
    <xf numFmtId="0" fontId="1" fillId="5" borderId="23" xfId="0" applyFont="1" applyFill="1" applyBorder="1" applyAlignment="1" applyProtection="1">
      <alignment horizontal="center" vertical="center"/>
    </xf>
    <xf numFmtId="0" fontId="11" fillId="14" borderId="33" xfId="0" applyFont="1" applyFill="1" applyBorder="1" applyAlignment="1" applyProtection="1">
      <alignment horizontal="left"/>
    </xf>
    <xf numFmtId="0" fontId="11" fillId="14" borderId="34" xfId="0" applyFont="1" applyFill="1" applyBorder="1" applyAlignment="1" applyProtection="1">
      <alignment horizontal="left"/>
    </xf>
    <xf numFmtId="0" fontId="11" fillId="14" borderId="35" xfId="0" applyFont="1" applyFill="1" applyBorder="1" applyAlignment="1" applyProtection="1">
      <alignment horizontal="left"/>
    </xf>
    <xf numFmtId="0" fontId="17" fillId="5" borderId="0" xfId="0" applyFont="1" applyFill="1" applyBorder="1" applyAlignment="1" applyProtection="1">
      <alignment horizontal="center"/>
    </xf>
    <xf numFmtId="0" fontId="18" fillId="0" borderId="0" xfId="0" applyFont="1" applyAlignment="1" applyProtection="1">
      <alignment horizontal="center"/>
    </xf>
    <xf numFmtId="0" fontId="5" fillId="16" borderId="29" xfId="0" applyFont="1" applyFill="1" applyBorder="1" applyAlignment="1" applyProtection="1">
      <alignment horizontal="center"/>
    </xf>
    <xf numFmtId="0" fontId="5" fillId="16" borderId="30" xfId="0" applyFont="1" applyFill="1" applyBorder="1" applyAlignment="1" applyProtection="1">
      <alignment horizontal="center"/>
    </xf>
    <xf numFmtId="0" fontId="5" fillId="16" borderId="31" xfId="0" applyFont="1" applyFill="1" applyBorder="1" applyAlignment="1" applyProtection="1">
      <alignment horizontal="center"/>
    </xf>
    <xf numFmtId="0" fontId="9" fillId="4" borderId="16" xfId="0" applyFont="1" applyFill="1" applyBorder="1" applyAlignment="1" applyProtection="1">
      <alignment horizontal="center"/>
    </xf>
    <xf numFmtId="0" fontId="9" fillId="4" borderId="6" xfId="0" applyFont="1" applyFill="1" applyBorder="1" applyAlignment="1" applyProtection="1">
      <alignment horizontal="center"/>
    </xf>
    <xf numFmtId="0" fontId="1" fillId="6" borderId="1" xfId="0" applyFont="1" applyFill="1" applyBorder="1" applyAlignment="1" applyProtection="1"/>
    <xf numFmtId="0" fontId="1" fillId="6" borderId="2" xfId="0" applyFont="1" applyFill="1" applyBorder="1" applyAlignment="1" applyProtection="1"/>
    <xf numFmtId="0" fontId="1" fillId="6" borderId="3" xfId="0" applyFont="1" applyFill="1" applyBorder="1" applyAlignment="1" applyProtection="1"/>
    <xf numFmtId="0" fontId="5" fillId="6" borderId="1" xfId="0" applyFont="1" applyFill="1" applyBorder="1" applyAlignment="1" applyProtection="1"/>
    <xf numFmtId="0" fontId="5" fillId="6" borderId="2" xfId="0" applyFont="1" applyFill="1" applyBorder="1" applyAlignment="1" applyProtection="1"/>
    <xf numFmtId="0" fontId="5" fillId="6" borderId="3" xfId="0" applyFont="1" applyFill="1" applyBorder="1" applyAlignment="1" applyProtection="1"/>
    <xf numFmtId="0" fontId="15" fillId="5" borderId="0" xfId="0" applyFont="1" applyFill="1" applyAlignment="1">
      <alignment horizontal="justify" vertical="top" wrapText="1"/>
    </xf>
    <xf numFmtId="0" fontId="0" fillId="0" borderId="0" xfId="0" applyAlignment="1">
      <alignment horizontal="justify"/>
    </xf>
    <xf numFmtId="0" fontId="0" fillId="0" borderId="0" xfId="0" applyAlignment="1"/>
    <xf numFmtId="0" fontId="15" fillId="5" borderId="0" xfId="0" applyFont="1" applyFill="1" applyAlignment="1">
      <alignment horizontal="justify" vertical="top"/>
    </xf>
    <xf numFmtId="0" fontId="15" fillId="5" borderId="0" xfId="0" applyFont="1" applyFill="1" applyAlignment="1">
      <alignment horizontal="justify" wrapText="1"/>
    </xf>
  </cellXfs>
  <cellStyles count="1">
    <cellStyle name="Standard" xfId="0" builtinId="0"/>
  </cellStyles>
  <dxfs count="50">
    <dxf>
      <font>
        <condense val="0"/>
        <extend val="0"/>
        <color rgb="FF9C0006"/>
      </font>
      <fill>
        <patternFill>
          <bgColor rgb="FFFFC7CE"/>
        </patternFill>
      </fill>
    </dxf>
    <dxf>
      <font>
        <color rgb="FFFFFF00"/>
      </font>
      <fill>
        <patternFill>
          <bgColor rgb="FFFF0000"/>
        </patternFill>
      </fill>
    </dxf>
    <dxf>
      <font>
        <color rgb="FFFFFF00"/>
      </font>
      <fill>
        <patternFill>
          <bgColor rgb="FFFF0000"/>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lor rgb="FFFFFF00"/>
      </font>
      <fill>
        <patternFill>
          <bgColor rgb="FFFF0000"/>
        </patternFill>
      </fill>
    </dxf>
    <dxf>
      <font>
        <color rgb="FFFFFF00"/>
      </font>
      <fill>
        <patternFill>
          <bgColor rgb="FFFF0000"/>
        </patternFill>
      </fill>
    </dxf>
    <dxf>
      <font>
        <condense val="0"/>
        <extend val="0"/>
        <color rgb="FF9C0006"/>
      </font>
      <fill>
        <patternFill>
          <bgColor rgb="FFFFC7CE"/>
        </patternFill>
      </fill>
    </dxf>
    <dxf>
      <font>
        <condense val="0"/>
        <extend val="0"/>
        <color rgb="FF006100"/>
      </font>
      <fill>
        <patternFill>
          <bgColor rgb="FFC6EFCE"/>
        </patternFill>
      </fill>
    </dxf>
    <dxf>
      <font>
        <color rgb="FFFFFF00"/>
      </font>
      <fill>
        <patternFill>
          <bgColor rgb="FFFF0000"/>
        </patternFill>
      </fill>
    </dxf>
    <dxf>
      <font>
        <condense val="0"/>
        <extend val="0"/>
        <color rgb="FF9C0006"/>
      </font>
      <fill>
        <patternFill>
          <bgColor rgb="FFFFC7CE"/>
        </patternFill>
      </fill>
    </dxf>
    <dxf>
      <font>
        <condense val="0"/>
        <extend val="0"/>
        <color rgb="FF006100"/>
      </font>
      <fill>
        <patternFill>
          <bgColor rgb="FFC6EFCE"/>
        </patternFill>
      </fill>
    </dxf>
    <dxf>
      <font>
        <color rgb="FFFFFF00"/>
      </font>
      <fill>
        <patternFill>
          <bgColor rgb="FFFF0000"/>
        </patternFill>
      </fill>
    </dxf>
    <dxf>
      <font>
        <condense val="0"/>
        <extend val="0"/>
        <color rgb="FF9C0006"/>
      </font>
      <fill>
        <patternFill>
          <bgColor rgb="FFFFC7CE"/>
        </patternFill>
      </fill>
    </dxf>
    <dxf>
      <font>
        <color rgb="FFFFFF00"/>
      </font>
      <fill>
        <patternFill>
          <bgColor rgb="FFFF0000"/>
        </patternFill>
      </fill>
    </dxf>
    <dxf>
      <font>
        <color rgb="FFFFFF00"/>
      </font>
      <fill>
        <patternFill>
          <bgColor rgb="FFFF0000"/>
        </patternFill>
      </fill>
    </dxf>
    <dxf>
      <font>
        <condense val="0"/>
        <extend val="0"/>
        <color rgb="FF9C0006"/>
      </font>
      <fill>
        <patternFill>
          <bgColor rgb="FFFFC7CE"/>
        </patternFill>
      </fill>
    </dxf>
    <dxf>
      <font>
        <condense val="0"/>
        <extend val="0"/>
        <color rgb="FF006100"/>
      </font>
      <fill>
        <patternFill>
          <bgColor rgb="FFC6EFCE"/>
        </patternFill>
      </fill>
    </dxf>
    <dxf>
      <font>
        <color rgb="FFFFFF00"/>
      </font>
      <fill>
        <patternFill>
          <bgColor rgb="FFFF0000"/>
        </patternFill>
      </fill>
    </dxf>
    <dxf>
      <font>
        <color rgb="FFFFFF00"/>
      </font>
      <fill>
        <patternFill>
          <bgColor rgb="FFFF0000"/>
        </patternFill>
      </fill>
    </dxf>
    <dxf>
      <font>
        <color rgb="FFFFFF00"/>
      </font>
      <fill>
        <patternFill>
          <bgColor rgb="FF00B050"/>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rgb="FFFFFF00"/>
      </font>
      <fill>
        <patternFill>
          <bgColor rgb="FFFF0000"/>
        </patternFill>
      </fill>
    </dxf>
    <dxf>
      <font>
        <color rgb="FFFFFF00"/>
      </font>
      <fill>
        <patternFill>
          <bgColor rgb="FF00B050"/>
        </patternFill>
      </fill>
    </dxf>
    <dxf>
      <font>
        <condense val="0"/>
        <extend val="0"/>
        <color rgb="FF9C0006"/>
      </font>
      <fill>
        <patternFill>
          <bgColor rgb="FFFFC7CE"/>
        </patternFill>
      </fill>
    </dxf>
    <dxf>
      <font>
        <condense val="0"/>
        <extend val="0"/>
        <color rgb="FF006100"/>
      </font>
      <fill>
        <patternFill>
          <bgColor rgb="FFC6EFCE"/>
        </patternFill>
      </fill>
    </dxf>
    <dxf>
      <font>
        <color rgb="FFFFFF00"/>
      </font>
      <fill>
        <patternFill>
          <bgColor rgb="FFFF0000"/>
        </patternFill>
      </fill>
    </dxf>
    <dxf>
      <font>
        <color rgb="FFFFFF00"/>
      </font>
      <fill>
        <patternFill>
          <bgColor rgb="FF00B050"/>
        </patternFill>
      </fill>
    </dxf>
    <dxf>
      <font>
        <color rgb="FFFFFF00"/>
      </font>
      <fill>
        <patternFill>
          <bgColor rgb="FFFF0000"/>
        </patternFill>
      </fill>
    </dxf>
    <dxf>
      <font>
        <condense val="0"/>
        <extend val="0"/>
        <color rgb="FF006100"/>
      </font>
      <fill>
        <patternFill>
          <bgColor rgb="FFC6EFCE"/>
        </patternFill>
      </fill>
    </dxf>
    <dxf>
      <font>
        <condense val="0"/>
        <extend val="0"/>
        <color rgb="FF9C0006"/>
      </font>
      <fill>
        <patternFill>
          <bgColor rgb="FFFFC7CE"/>
        </patternFill>
      </fill>
    </dxf>
    <dxf>
      <font>
        <color rgb="FFFFFF00"/>
      </font>
      <fill>
        <patternFill>
          <bgColor rgb="FFFF0000"/>
        </patternFill>
      </fill>
    </dxf>
    <dxf>
      <font>
        <color rgb="FFFFFF00"/>
      </font>
      <fill>
        <patternFill>
          <bgColor rgb="FF00B050"/>
        </patternFill>
      </fill>
    </dxf>
    <dxf>
      <font>
        <color rgb="FFFFFF00"/>
      </font>
      <fill>
        <patternFill>
          <bgColor rgb="FFFF0000"/>
        </patternFill>
      </fill>
    </dxf>
    <dxf>
      <font>
        <condense val="0"/>
        <extend val="0"/>
        <color rgb="FF006100"/>
      </font>
      <fill>
        <patternFill>
          <bgColor rgb="FFC6EFCE"/>
        </patternFill>
      </fill>
    </dxf>
    <dxf>
      <fill>
        <patternFill>
          <bgColor rgb="FFFFC7CE"/>
        </patternFill>
      </fill>
    </dxf>
    <dxf>
      <fill>
        <patternFill>
          <bgColor rgb="FFFFC7CE"/>
        </patternFill>
      </fill>
    </dxf>
    <dxf>
      <fill>
        <patternFill>
          <bgColor rgb="FFFFC7CE"/>
        </patternFill>
      </fill>
    </dxf>
    <dxf>
      <font>
        <condense val="0"/>
        <extend val="0"/>
        <color rgb="FF9C0006"/>
      </font>
    </dxf>
    <dxf>
      <font>
        <color rgb="FFFFFF00"/>
      </font>
      <fill>
        <patternFill>
          <bgColor rgb="FFFF0000"/>
        </patternFill>
      </fill>
    </dxf>
    <dxf>
      <font>
        <color rgb="FFFFFF00"/>
      </font>
      <fill>
        <patternFill>
          <bgColor rgb="FF00B050"/>
        </patternFill>
      </fill>
    </dxf>
    <dxf>
      <font>
        <color rgb="FFFFFF00"/>
      </font>
      <fill>
        <patternFill>
          <bgColor rgb="FFFF0000"/>
        </patternFill>
      </fill>
    </dxf>
    <dxf>
      <font>
        <condense val="0"/>
        <extend val="0"/>
        <color rgb="FF006100"/>
      </font>
      <fill>
        <patternFill>
          <bgColor rgb="FFC6EFCE"/>
        </patternFill>
      </fill>
    </dxf>
    <dxf>
      <font>
        <condense val="0"/>
        <extend val="0"/>
        <color rgb="FF9C0006"/>
      </font>
      <fill>
        <patternFill>
          <bgColor rgb="FFFFC7CE"/>
        </patternFill>
      </fill>
    </dxf>
    <dxf>
      <fill>
        <patternFill>
          <bgColor rgb="FFFF0000"/>
        </patternFill>
      </fill>
    </dxf>
    <dxf>
      <font>
        <color rgb="FFFFFF00"/>
      </font>
      <fill>
        <patternFill>
          <bgColor rgb="FFFF0000"/>
        </patternFill>
      </fill>
    </dxf>
    <dxf>
      <font>
        <color rgb="FFFFFF00"/>
      </font>
      <fill>
        <patternFill>
          <bgColor rgb="FF00B050"/>
        </patternFill>
      </fill>
    </dxf>
  </dxfs>
  <tableStyles count="0" defaultTableStyle="TableStyleMedium9" defaultPivotStyle="PivotStyleLight16"/>
  <colors>
    <mruColors>
      <color rgb="FFFFFF99"/>
      <color rgb="FFD4FC8C"/>
      <color rgb="FFCB6BC6"/>
      <color rgb="FF006600"/>
    </mru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92075</xdr:colOff>
      <xdr:row>1</xdr:row>
      <xdr:rowOff>57150</xdr:rowOff>
    </xdr:from>
    <xdr:to>
      <xdr:col>5</xdr:col>
      <xdr:colOff>612775</xdr:colOff>
      <xdr:row>18</xdr:row>
      <xdr:rowOff>66675</xdr:rowOff>
    </xdr:to>
    <xdr:pic>
      <xdr:nvPicPr>
        <xdr:cNvPr id="3" name="Grafik 2" descr="DCF Antennen.jpg"/>
        <xdr:cNvPicPr>
          <a:picLocks noChangeAspect="1"/>
        </xdr:cNvPicPr>
      </xdr:nvPicPr>
      <xdr:blipFill>
        <a:blip xmlns:r="http://schemas.openxmlformats.org/officeDocument/2006/relationships" r:embed="rId1" cstate="print"/>
        <a:stretch>
          <a:fillRect/>
        </a:stretch>
      </xdr:blipFill>
      <xdr:spPr>
        <a:xfrm>
          <a:off x="92075" y="2381250"/>
          <a:ext cx="4330700" cy="3248025"/>
        </a:xfrm>
        <a:prstGeom prst="rect">
          <a:avLst/>
        </a:prstGeom>
      </xdr:spPr>
    </xdr:pic>
    <xdr:clientData/>
  </xdr:twoCellAnchor>
  <xdr:twoCellAnchor editAs="oneCell">
    <xdr:from>
      <xdr:col>5</xdr:col>
      <xdr:colOff>714374</xdr:colOff>
      <xdr:row>1</xdr:row>
      <xdr:rowOff>57150</xdr:rowOff>
    </xdr:from>
    <xdr:to>
      <xdr:col>10</xdr:col>
      <xdr:colOff>285749</xdr:colOff>
      <xdr:row>18</xdr:row>
      <xdr:rowOff>63331</xdr:rowOff>
    </xdr:to>
    <xdr:pic>
      <xdr:nvPicPr>
        <xdr:cNvPr id="4" name="Grafik 3" descr="DCF Code.jpg"/>
        <xdr:cNvPicPr>
          <a:picLocks noChangeAspect="1"/>
        </xdr:cNvPicPr>
      </xdr:nvPicPr>
      <xdr:blipFill>
        <a:blip xmlns:r="http://schemas.openxmlformats.org/officeDocument/2006/relationships" r:embed="rId2" cstate="print"/>
        <a:stretch>
          <a:fillRect/>
        </a:stretch>
      </xdr:blipFill>
      <xdr:spPr>
        <a:xfrm>
          <a:off x="4524374" y="2381250"/>
          <a:ext cx="3381375" cy="3244681"/>
        </a:xfrm>
        <a:prstGeom prst="rect">
          <a:avLst/>
        </a:prstGeom>
      </xdr:spPr>
    </xdr:pic>
    <xdr:clientData/>
  </xdr:twoCellAnchor>
  <xdr:twoCellAnchor editAs="oneCell">
    <xdr:from>
      <xdr:col>10</xdr:col>
      <xdr:colOff>361950</xdr:colOff>
      <xdr:row>1</xdr:row>
      <xdr:rowOff>57150</xdr:rowOff>
    </xdr:from>
    <xdr:to>
      <xdr:col>14</xdr:col>
      <xdr:colOff>52728</xdr:colOff>
      <xdr:row>18</xdr:row>
      <xdr:rowOff>64102</xdr:rowOff>
    </xdr:to>
    <xdr:pic>
      <xdr:nvPicPr>
        <xdr:cNvPr id="5" name="Grafik 4" descr="DCF Reichweite.jpg"/>
        <xdr:cNvPicPr>
          <a:picLocks noChangeAspect="1"/>
        </xdr:cNvPicPr>
      </xdr:nvPicPr>
      <xdr:blipFill>
        <a:blip xmlns:r="http://schemas.openxmlformats.org/officeDocument/2006/relationships" r:embed="rId3" cstate="print"/>
        <a:stretch>
          <a:fillRect/>
        </a:stretch>
      </xdr:blipFill>
      <xdr:spPr>
        <a:xfrm>
          <a:off x="7981950" y="2381250"/>
          <a:ext cx="2738778" cy="3245452"/>
        </a:xfrm>
        <a:prstGeom prst="rect">
          <a:avLst/>
        </a:prstGeom>
      </xdr:spPr>
    </xdr:pic>
    <xdr:clientData/>
  </xdr:twoCellAnchor>
  <xdr:twoCellAnchor editAs="oneCell">
    <xdr:from>
      <xdr:col>14</xdr:col>
      <xdr:colOff>132881</xdr:colOff>
      <xdr:row>1</xdr:row>
      <xdr:rowOff>57150</xdr:rowOff>
    </xdr:from>
    <xdr:to>
      <xdr:col>18</xdr:col>
      <xdr:colOff>695325</xdr:colOff>
      <xdr:row>12</xdr:row>
      <xdr:rowOff>60354</xdr:rowOff>
    </xdr:to>
    <xdr:pic>
      <xdr:nvPicPr>
        <xdr:cNvPr id="6" name="Grafik 5" descr="DCF Signal.jpg"/>
        <xdr:cNvPicPr>
          <a:picLocks noChangeAspect="1"/>
        </xdr:cNvPicPr>
      </xdr:nvPicPr>
      <xdr:blipFill>
        <a:blip xmlns:r="http://schemas.openxmlformats.org/officeDocument/2006/relationships" r:embed="rId4" cstate="print"/>
        <a:stretch>
          <a:fillRect/>
        </a:stretch>
      </xdr:blipFill>
      <xdr:spPr>
        <a:xfrm>
          <a:off x="10800881" y="2381250"/>
          <a:ext cx="3610444" cy="2098704"/>
        </a:xfrm>
        <a:prstGeom prst="rect">
          <a:avLst/>
        </a:prstGeom>
      </xdr:spPr>
    </xdr:pic>
    <xdr:clientData/>
  </xdr:twoCellAnchor>
  <xdr:twoCellAnchor>
    <xdr:from>
      <xdr:col>14</xdr:col>
      <xdr:colOff>161925</xdr:colOff>
      <xdr:row>12</xdr:row>
      <xdr:rowOff>180975</xdr:rowOff>
    </xdr:from>
    <xdr:to>
      <xdr:col>18</xdr:col>
      <xdr:colOff>628650</xdr:colOff>
      <xdr:row>18</xdr:row>
      <xdr:rowOff>76200</xdr:rowOff>
    </xdr:to>
    <xdr:sp macro="" textlink="">
      <xdr:nvSpPr>
        <xdr:cNvPr id="7" name="Textfeld 6"/>
        <xdr:cNvSpPr txBox="1"/>
      </xdr:nvSpPr>
      <xdr:spPr>
        <a:xfrm>
          <a:off x="10829925" y="4600575"/>
          <a:ext cx="3514725" cy="1038225"/>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just"/>
          <a:r>
            <a:rPr lang="de-DE" sz="1200">
              <a:latin typeface="Times New Roman" pitchFamily="18" charset="0"/>
              <a:cs typeface="Times New Roman" pitchFamily="18" charset="0"/>
            </a:rPr>
            <a:t>An der oberen Abbildung sind beide</a:t>
          </a:r>
          <a:r>
            <a:rPr lang="de-DE" sz="1200" baseline="0">
              <a:latin typeface="Times New Roman" pitchFamily="18" charset="0"/>
              <a:cs typeface="Times New Roman" pitchFamily="18" charset="0"/>
            </a:rPr>
            <a:t> Signalformen zu erkennen. Das Signal beginnt sofort zu Beginn der neuen Sekunde. Der 100 ms Impuls wird als Bit mit der Wertung 0 und der 200 ms Impuls mit der Wertung 1 behandelt.</a:t>
          </a:r>
          <a:endParaRPr lang="de-DE" sz="1200">
            <a:latin typeface="Times New Roman" pitchFamily="18" charset="0"/>
            <a:cs typeface="Times New Roman" pitchFamily="18" charset="0"/>
          </a:endParaRPr>
        </a:p>
      </xdr:txBody>
    </xdr:sp>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BD91"/>
  <sheetViews>
    <sheetView showGridLines="0" showRowColHeaders="0" tabSelected="1" zoomScale="63" zoomScaleNormal="63" workbookViewId="0">
      <pane ySplit="31" topLeftCell="A35" activePane="bottomLeft" state="frozen"/>
      <selection pane="bottomLeft" activeCell="B7" sqref="B7"/>
    </sheetView>
  </sheetViews>
  <sheetFormatPr baseColWidth="10" defaultRowHeight="15"/>
  <cols>
    <col min="1" max="1" width="9.7109375" style="1" customWidth="1"/>
    <col min="2" max="48" width="6.42578125" style="1" customWidth="1"/>
    <col min="49" max="16384" width="11.42578125" style="1"/>
  </cols>
  <sheetData>
    <row r="1" spans="1:56" ht="61.5">
      <c r="A1" s="145" t="s">
        <v>80</v>
      </c>
      <c r="B1" s="146"/>
      <c r="C1" s="146"/>
      <c r="D1" s="146"/>
      <c r="E1" s="146"/>
      <c r="F1" s="146"/>
      <c r="G1" s="146"/>
      <c r="H1" s="146"/>
      <c r="I1" s="146"/>
      <c r="J1" s="146"/>
      <c r="K1" s="146"/>
      <c r="L1" s="146"/>
      <c r="M1" s="146"/>
      <c r="N1" s="146"/>
      <c r="O1" s="146"/>
      <c r="P1" s="146"/>
      <c r="Q1" s="146"/>
      <c r="R1" s="146"/>
      <c r="S1" s="146"/>
      <c r="T1" s="146"/>
      <c r="U1" s="146"/>
      <c r="V1" s="146"/>
      <c r="W1" s="146"/>
      <c r="X1" s="146"/>
      <c r="Y1" s="146"/>
      <c r="Z1" s="146"/>
      <c r="AA1" s="146"/>
      <c r="AB1" s="146"/>
      <c r="AC1" s="146"/>
      <c r="AD1" s="146"/>
      <c r="AE1" s="146"/>
      <c r="AF1" s="146"/>
      <c r="AG1" s="146"/>
      <c r="AH1" s="146"/>
      <c r="AI1" s="146"/>
      <c r="AJ1" s="146"/>
      <c r="AK1" s="146"/>
      <c r="AL1" s="146"/>
      <c r="AM1" s="146"/>
      <c r="AN1" s="146"/>
      <c r="AO1" s="146"/>
      <c r="AP1" s="146"/>
      <c r="AQ1" s="146"/>
      <c r="AR1" s="146"/>
      <c r="AS1" s="146"/>
      <c r="AT1" s="146"/>
      <c r="AU1" s="146"/>
    </row>
    <row r="2" spans="1:56" ht="18.75" customHeight="1">
      <c r="A2" s="166" t="s">
        <v>90</v>
      </c>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c r="AG2" s="167"/>
      <c r="AH2" s="167"/>
      <c r="AI2" s="167"/>
      <c r="AJ2" s="167"/>
      <c r="AK2" s="167"/>
      <c r="AL2" s="167"/>
      <c r="AM2" s="167"/>
      <c r="AN2" s="167"/>
      <c r="AO2" s="167"/>
      <c r="AP2" s="167"/>
      <c r="AQ2" s="167"/>
      <c r="AR2" s="167"/>
      <c r="AS2" s="167"/>
      <c r="AT2" s="167"/>
      <c r="AU2" s="167"/>
      <c r="AV2" s="3"/>
      <c r="AW2" s="3"/>
      <c r="AX2" s="3"/>
      <c r="AY2" s="3"/>
      <c r="AZ2" s="3"/>
      <c r="BA2" s="3"/>
      <c r="BB2" s="3"/>
      <c r="BC2" s="3"/>
      <c r="BD2" s="3"/>
    </row>
    <row r="3" spans="1:56" ht="19.5" customHeight="1" thickBot="1">
      <c r="A3" s="168"/>
      <c r="B3" s="168"/>
      <c r="C3" s="168"/>
      <c r="D3" s="168"/>
      <c r="E3" s="168"/>
      <c r="F3" s="168"/>
      <c r="G3" s="168"/>
      <c r="H3" s="168"/>
      <c r="I3" s="168"/>
      <c r="J3" s="168"/>
      <c r="K3" s="168"/>
      <c r="L3" s="168"/>
      <c r="M3" s="168"/>
      <c r="N3" s="168"/>
      <c r="O3" s="168"/>
      <c r="P3" s="168"/>
      <c r="Q3" s="168"/>
      <c r="R3" s="168"/>
      <c r="S3" s="168"/>
      <c r="T3" s="168"/>
      <c r="U3" s="168"/>
      <c r="V3" s="168"/>
      <c r="W3" s="168"/>
      <c r="X3" s="168"/>
      <c r="Y3" s="168"/>
      <c r="Z3" s="168"/>
      <c r="AA3" s="168"/>
      <c r="AB3" s="168"/>
      <c r="AC3" s="168"/>
      <c r="AD3" s="168"/>
      <c r="AE3" s="168"/>
      <c r="AF3" s="168"/>
      <c r="AG3" s="168"/>
      <c r="AH3" s="168"/>
      <c r="AI3" s="168"/>
      <c r="AJ3" s="168"/>
      <c r="AK3" s="168"/>
      <c r="AL3" s="168"/>
      <c r="AM3" s="168"/>
      <c r="AN3" s="168"/>
      <c r="AO3" s="168"/>
      <c r="AP3" s="168"/>
      <c r="AQ3" s="168"/>
      <c r="AR3" s="168"/>
      <c r="AS3" s="168"/>
      <c r="AT3" s="168"/>
      <c r="AU3" s="168"/>
      <c r="AV3" s="3"/>
      <c r="AW3" s="3"/>
      <c r="AX3" s="3"/>
      <c r="AY3" s="3"/>
      <c r="AZ3" s="3"/>
      <c r="BA3" s="3"/>
      <c r="BB3" s="3"/>
      <c r="BC3" s="3"/>
      <c r="BD3" s="3"/>
    </row>
    <row r="4" spans="1:56" ht="18.75">
      <c r="A4" s="58"/>
      <c r="B4" s="147" t="s">
        <v>18</v>
      </c>
      <c r="C4" s="148"/>
      <c r="D4" s="148"/>
      <c r="E4" s="148"/>
      <c r="F4" s="148"/>
      <c r="G4" s="148"/>
      <c r="H4" s="148"/>
      <c r="I4" s="61" t="s">
        <v>26</v>
      </c>
      <c r="J4" s="149" t="s">
        <v>19</v>
      </c>
      <c r="K4" s="149"/>
      <c r="L4" s="149"/>
      <c r="M4" s="149"/>
      <c r="N4" s="150" t="s">
        <v>20</v>
      </c>
      <c r="O4" s="149"/>
      <c r="P4" s="149"/>
      <c r="Q4" s="64" t="s">
        <v>17</v>
      </c>
      <c r="R4" s="151" t="s">
        <v>21</v>
      </c>
      <c r="S4" s="152"/>
      <c r="T4" s="152"/>
      <c r="U4" s="153"/>
      <c r="V4" s="154" t="s">
        <v>22</v>
      </c>
      <c r="W4" s="154"/>
      <c r="X4" s="64" t="s">
        <v>17</v>
      </c>
      <c r="Y4" s="155" t="s">
        <v>28</v>
      </c>
      <c r="Z4" s="156"/>
      <c r="AA4" s="156"/>
      <c r="AB4" s="157"/>
      <c r="AC4" s="156" t="s">
        <v>29</v>
      </c>
      <c r="AD4" s="158"/>
      <c r="AE4" s="159" t="s">
        <v>23</v>
      </c>
      <c r="AF4" s="159"/>
      <c r="AG4" s="159"/>
      <c r="AH4" s="160" t="s">
        <v>27</v>
      </c>
      <c r="AI4" s="161"/>
      <c r="AJ4" s="161"/>
      <c r="AK4" s="161"/>
      <c r="AL4" s="162"/>
      <c r="AM4" s="163" t="s">
        <v>24</v>
      </c>
      <c r="AN4" s="164"/>
      <c r="AO4" s="164"/>
      <c r="AP4" s="165"/>
      <c r="AQ4" s="164" t="s">
        <v>25</v>
      </c>
      <c r="AR4" s="164"/>
      <c r="AS4" s="164"/>
      <c r="AT4" s="164"/>
      <c r="AU4" s="64" t="s">
        <v>17</v>
      </c>
      <c r="AV4" s="3"/>
      <c r="AW4" s="3"/>
      <c r="AX4" s="3"/>
      <c r="AY4" s="3"/>
      <c r="AZ4" s="3"/>
      <c r="BA4" s="3"/>
      <c r="BB4" s="3"/>
      <c r="BC4" s="3"/>
      <c r="BD4" s="3"/>
    </row>
    <row r="5" spans="1:56" ht="18.75">
      <c r="A5" s="59"/>
      <c r="B5" s="9"/>
      <c r="C5" s="10"/>
      <c r="D5" s="10"/>
      <c r="E5" s="10"/>
      <c r="F5" s="10"/>
      <c r="G5" s="10"/>
      <c r="H5" s="10"/>
      <c r="I5" s="62"/>
      <c r="J5" s="14"/>
      <c r="K5" s="14"/>
      <c r="L5" s="14"/>
      <c r="M5" s="14"/>
      <c r="N5" s="15"/>
      <c r="O5" s="16"/>
      <c r="P5" s="16"/>
      <c r="Q5" s="65"/>
      <c r="R5" s="73"/>
      <c r="S5" s="19"/>
      <c r="T5" s="19"/>
      <c r="U5" s="20"/>
      <c r="V5" s="21"/>
      <c r="W5" s="21"/>
      <c r="X5" s="67"/>
      <c r="Y5" s="84"/>
      <c r="Z5" s="85"/>
      <c r="AA5" s="85"/>
      <c r="AB5" s="86"/>
      <c r="AC5" s="87"/>
      <c r="AD5" s="88"/>
      <c r="AE5" s="23"/>
      <c r="AF5" s="23"/>
      <c r="AG5" s="23"/>
      <c r="AH5" s="68"/>
      <c r="AI5" s="25"/>
      <c r="AJ5" s="25"/>
      <c r="AK5" s="25"/>
      <c r="AL5" s="69"/>
      <c r="AM5" s="77"/>
      <c r="AN5" s="26"/>
      <c r="AO5" s="26"/>
      <c r="AP5" s="78"/>
      <c r="AQ5" s="27"/>
      <c r="AR5" s="27"/>
      <c r="AS5" s="27"/>
      <c r="AT5" s="27"/>
      <c r="AU5" s="67"/>
      <c r="AV5" s="3"/>
      <c r="AW5" s="3"/>
      <c r="AX5" s="3"/>
      <c r="AY5" s="3"/>
      <c r="AZ5" s="3"/>
      <c r="BA5" s="3"/>
      <c r="BB5" s="3"/>
      <c r="BC5" s="3"/>
      <c r="BD5" s="3"/>
    </row>
    <row r="6" spans="1:56" ht="19.5" thickBot="1">
      <c r="A6" s="60" t="s">
        <v>0</v>
      </c>
      <c r="B6" s="11" t="s">
        <v>1</v>
      </c>
      <c r="C6" s="11" t="s">
        <v>2</v>
      </c>
      <c r="D6" s="12">
        <v>15</v>
      </c>
      <c r="E6" s="13">
        <v>16</v>
      </c>
      <c r="F6" s="13">
        <v>17</v>
      </c>
      <c r="G6" s="13">
        <v>18</v>
      </c>
      <c r="H6" s="13">
        <v>19</v>
      </c>
      <c r="I6" s="63">
        <v>20</v>
      </c>
      <c r="J6" s="17">
        <v>21</v>
      </c>
      <c r="K6" s="17">
        <v>22</v>
      </c>
      <c r="L6" s="17">
        <v>23</v>
      </c>
      <c r="M6" s="18">
        <v>24</v>
      </c>
      <c r="N6" s="17">
        <v>25</v>
      </c>
      <c r="O6" s="17">
        <v>26</v>
      </c>
      <c r="P6" s="17">
        <v>27</v>
      </c>
      <c r="Q6" s="66">
        <v>28</v>
      </c>
      <c r="R6" s="74">
        <v>29</v>
      </c>
      <c r="S6" s="75">
        <v>30</v>
      </c>
      <c r="T6" s="75">
        <v>31</v>
      </c>
      <c r="U6" s="76">
        <v>32</v>
      </c>
      <c r="V6" s="22">
        <v>33</v>
      </c>
      <c r="W6" s="22">
        <v>34</v>
      </c>
      <c r="X6" s="66">
        <v>35</v>
      </c>
      <c r="Y6" s="89">
        <v>36</v>
      </c>
      <c r="Z6" s="90">
        <v>37</v>
      </c>
      <c r="AA6" s="90">
        <v>38</v>
      </c>
      <c r="AB6" s="91">
        <v>39</v>
      </c>
      <c r="AC6" s="90">
        <v>40</v>
      </c>
      <c r="AD6" s="92">
        <v>41</v>
      </c>
      <c r="AE6" s="24">
        <v>42</v>
      </c>
      <c r="AF6" s="24">
        <v>43</v>
      </c>
      <c r="AG6" s="24">
        <v>44</v>
      </c>
      <c r="AH6" s="70">
        <v>45</v>
      </c>
      <c r="AI6" s="71">
        <v>46</v>
      </c>
      <c r="AJ6" s="71">
        <v>47</v>
      </c>
      <c r="AK6" s="71">
        <v>48</v>
      </c>
      <c r="AL6" s="72">
        <v>49</v>
      </c>
      <c r="AM6" s="79">
        <v>50</v>
      </c>
      <c r="AN6" s="80">
        <v>51</v>
      </c>
      <c r="AO6" s="80">
        <v>52</v>
      </c>
      <c r="AP6" s="81">
        <v>53</v>
      </c>
      <c r="AQ6" s="28">
        <v>54</v>
      </c>
      <c r="AR6" s="28">
        <v>55</v>
      </c>
      <c r="AS6" s="28">
        <v>56</v>
      </c>
      <c r="AT6" s="28">
        <v>57</v>
      </c>
      <c r="AU6" s="66">
        <v>58</v>
      </c>
      <c r="AV6" s="95"/>
      <c r="AW6" s="3"/>
      <c r="AX6" s="3"/>
      <c r="AY6" s="3"/>
      <c r="AZ6" s="3"/>
      <c r="BA6" s="3"/>
      <c r="BB6" s="3"/>
      <c r="BC6" s="3"/>
      <c r="BD6" s="3"/>
    </row>
    <row r="7" spans="1:56" ht="36" thickTop="1" thickBot="1">
      <c r="A7" s="29" t="s">
        <v>3</v>
      </c>
      <c r="B7" s="57">
        <v>0</v>
      </c>
      <c r="C7" s="57">
        <v>0</v>
      </c>
      <c r="D7" s="57">
        <v>0</v>
      </c>
      <c r="E7" s="57">
        <v>0</v>
      </c>
      <c r="F7" s="57">
        <v>0</v>
      </c>
      <c r="G7" s="57">
        <v>1</v>
      </c>
      <c r="H7" s="57">
        <v>0</v>
      </c>
      <c r="I7" s="57">
        <v>1</v>
      </c>
      <c r="J7" s="57">
        <v>0</v>
      </c>
      <c r="K7" s="57">
        <v>0</v>
      </c>
      <c r="L7" s="57">
        <v>0</v>
      </c>
      <c r="M7" s="57">
        <v>0</v>
      </c>
      <c r="N7" s="57">
        <v>1</v>
      </c>
      <c r="O7" s="57">
        <v>1</v>
      </c>
      <c r="P7" s="57">
        <v>0</v>
      </c>
      <c r="Q7" s="57">
        <v>0</v>
      </c>
      <c r="R7" s="57">
        <v>1</v>
      </c>
      <c r="S7" s="57">
        <v>0</v>
      </c>
      <c r="T7" s="57">
        <v>0</v>
      </c>
      <c r="U7" s="57">
        <v>0</v>
      </c>
      <c r="V7" s="57">
        <v>0</v>
      </c>
      <c r="W7" s="57">
        <v>1</v>
      </c>
      <c r="X7" s="57">
        <v>0</v>
      </c>
      <c r="Y7" s="57">
        <v>1</v>
      </c>
      <c r="Z7" s="57">
        <v>0</v>
      </c>
      <c r="AA7" s="57">
        <v>0</v>
      </c>
      <c r="AB7" s="57">
        <v>1</v>
      </c>
      <c r="AC7" s="57">
        <v>1</v>
      </c>
      <c r="AD7" s="57">
        <v>0</v>
      </c>
      <c r="AE7" s="57">
        <v>1</v>
      </c>
      <c r="AF7" s="57">
        <v>1</v>
      </c>
      <c r="AG7" s="57">
        <v>0</v>
      </c>
      <c r="AH7" s="57">
        <v>1</v>
      </c>
      <c r="AI7" s="57">
        <v>1</v>
      </c>
      <c r="AJ7" s="57">
        <v>0</v>
      </c>
      <c r="AK7" s="57">
        <v>0</v>
      </c>
      <c r="AL7" s="57">
        <v>0</v>
      </c>
      <c r="AM7" s="57">
        <v>0</v>
      </c>
      <c r="AN7" s="57">
        <v>0</v>
      </c>
      <c r="AO7" s="57">
        <v>0</v>
      </c>
      <c r="AP7" s="57">
        <v>0</v>
      </c>
      <c r="AQ7" s="57">
        <v>0</v>
      </c>
      <c r="AR7" s="57">
        <v>1</v>
      </c>
      <c r="AS7" s="57">
        <v>0</v>
      </c>
      <c r="AT7" s="57">
        <v>0</v>
      </c>
      <c r="AU7" s="57">
        <v>1</v>
      </c>
      <c r="AV7" s="3"/>
      <c r="AW7" s="3"/>
      <c r="AX7" s="3"/>
      <c r="AY7" s="3"/>
      <c r="AZ7" s="3"/>
      <c r="BA7" s="3"/>
      <c r="BB7" s="3"/>
      <c r="BC7" s="3"/>
      <c r="BD7" s="3"/>
    </row>
    <row r="8" spans="1:56" ht="21.75" thickTop="1" thickBot="1">
      <c r="A8" s="131" t="s">
        <v>91</v>
      </c>
      <c r="B8" s="132"/>
      <c r="C8" s="132"/>
      <c r="D8" s="132"/>
      <c r="E8" s="132"/>
      <c r="F8" s="132"/>
      <c r="G8" s="132"/>
      <c r="H8" s="132"/>
      <c r="I8" s="133"/>
      <c r="J8" s="134" t="s">
        <v>86</v>
      </c>
      <c r="K8" s="135"/>
      <c r="L8" s="135"/>
      <c r="M8" s="135"/>
      <c r="N8" s="135"/>
      <c r="O8" s="135"/>
      <c r="P8" s="135"/>
      <c r="Q8" s="136"/>
      <c r="R8" s="137" t="s">
        <v>87</v>
      </c>
      <c r="S8" s="135"/>
      <c r="T8" s="135"/>
      <c r="U8" s="135"/>
      <c r="V8" s="135"/>
      <c r="W8" s="135"/>
      <c r="X8" s="138"/>
      <c r="Y8" s="134" t="s">
        <v>88</v>
      </c>
      <c r="Z8" s="135"/>
      <c r="AA8" s="135"/>
      <c r="AB8" s="135"/>
      <c r="AC8" s="135"/>
      <c r="AD8" s="135"/>
      <c r="AE8" s="135"/>
      <c r="AF8" s="135"/>
      <c r="AG8" s="135"/>
      <c r="AH8" s="135"/>
      <c r="AI8" s="135"/>
      <c r="AJ8" s="135"/>
      <c r="AK8" s="135"/>
      <c r="AL8" s="135"/>
      <c r="AM8" s="135"/>
      <c r="AN8" s="135"/>
      <c r="AO8" s="135"/>
      <c r="AP8" s="135"/>
      <c r="AQ8" s="135"/>
      <c r="AR8" s="135"/>
      <c r="AS8" s="135"/>
      <c r="AT8" s="135"/>
      <c r="AU8" s="138"/>
      <c r="AV8" s="3"/>
      <c r="AW8" s="3"/>
      <c r="AX8" s="3"/>
      <c r="AY8" s="3"/>
      <c r="AZ8" s="3"/>
      <c r="BA8" s="3"/>
      <c r="BB8" s="3"/>
      <c r="BC8" s="3"/>
      <c r="BD8" s="3"/>
    </row>
    <row r="9" spans="1:56" s="99" customFormat="1" ht="21" thickBot="1">
      <c r="A9" s="169" t="s">
        <v>85</v>
      </c>
      <c r="B9" s="170"/>
      <c r="C9" s="170"/>
      <c r="D9" s="170"/>
      <c r="E9" s="170"/>
      <c r="F9" s="170"/>
      <c r="G9" s="170"/>
      <c r="H9" s="170"/>
      <c r="I9" s="171"/>
      <c r="J9" s="142">
        <f>SUM(J47:M47)</f>
        <v>0</v>
      </c>
      <c r="K9" s="139"/>
      <c r="L9" s="139"/>
      <c r="M9" s="139"/>
      <c r="N9" s="139">
        <f>SUM(N47:P47)</f>
        <v>30</v>
      </c>
      <c r="O9" s="139"/>
      <c r="P9" s="140"/>
      <c r="Q9" s="96">
        <f>J49</f>
        <v>2</v>
      </c>
      <c r="R9" s="142">
        <f>SUM(R47:U47)</f>
        <v>1</v>
      </c>
      <c r="S9" s="139"/>
      <c r="T9" s="139"/>
      <c r="U9" s="139"/>
      <c r="V9" s="139">
        <f>SUM(V47:X47)</f>
        <v>20</v>
      </c>
      <c r="W9" s="140"/>
      <c r="X9" s="97">
        <f>SUM(R49)</f>
        <v>2</v>
      </c>
      <c r="Y9" s="141">
        <f>SUM(Y47:AB47)</f>
        <v>9</v>
      </c>
      <c r="Z9" s="139"/>
      <c r="AA9" s="139"/>
      <c r="AB9" s="139"/>
      <c r="AC9" s="139">
        <f>SUM(AC47:AD47)</f>
        <v>10</v>
      </c>
      <c r="AD9" s="139"/>
      <c r="AE9" s="139">
        <f>SUM(AE47:AG47)</f>
        <v>3</v>
      </c>
      <c r="AF9" s="139"/>
      <c r="AG9" s="139"/>
      <c r="AH9" s="139">
        <f>SUM(AH47:AL47)</f>
        <v>3</v>
      </c>
      <c r="AI9" s="139"/>
      <c r="AJ9" s="139"/>
      <c r="AK9" s="139"/>
      <c r="AL9" s="139"/>
      <c r="AM9" s="139">
        <f>SUM(AM47:AP47)</f>
        <v>0</v>
      </c>
      <c r="AN9" s="139"/>
      <c r="AO9" s="139"/>
      <c r="AP9" s="139"/>
      <c r="AQ9" s="139">
        <f>SUM(AQ47:AT47)</f>
        <v>20</v>
      </c>
      <c r="AR9" s="139"/>
      <c r="AS9" s="139"/>
      <c r="AT9" s="140"/>
      <c r="AU9" s="97">
        <f>SUM(Y49)</f>
        <v>9</v>
      </c>
      <c r="AV9" s="98"/>
      <c r="AW9" s="98"/>
      <c r="AX9" s="98"/>
      <c r="AY9" s="98"/>
      <c r="AZ9" s="98"/>
      <c r="BA9" s="98"/>
      <c r="BB9" s="98"/>
      <c r="BC9" s="98"/>
      <c r="BD9" s="98"/>
    </row>
    <row r="10" spans="1:56" ht="18.75">
      <c r="A10" s="100"/>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0"/>
      <c r="AQ10" s="100"/>
      <c r="AR10" s="100"/>
      <c r="AS10" s="100"/>
      <c r="AT10" s="100"/>
      <c r="AU10" s="100"/>
      <c r="AV10" s="3"/>
      <c r="AW10" s="3"/>
      <c r="AX10" s="3"/>
      <c r="AY10" s="3"/>
      <c r="AZ10" s="3"/>
      <c r="BA10" s="3"/>
      <c r="BB10" s="3"/>
      <c r="BC10" s="3"/>
      <c r="BD10" s="3"/>
    </row>
    <row r="11" spans="1:56" ht="18.75">
      <c r="A11" s="101" t="s">
        <v>77</v>
      </c>
      <c r="B11" s="102"/>
      <c r="C11" s="102"/>
      <c r="D11" s="102"/>
      <c r="E11" s="102"/>
      <c r="F11" s="102"/>
      <c r="G11" s="103"/>
      <c r="H11" s="120" t="s">
        <v>78</v>
      </c>
      <c r="I11" s="111"/>
      <c r="J11" s="111"/>
      <c r="K11" s="111"/>
      <c r="L11" s="111"/>
      <c r="M11" s="111"/>
      <c r="N11" s="112"/>
      <c r="O11" s="100"/>
      <c r="P11" s="104"/>
      <c r="Q11" s="105" t="s">
        <v>0</v>
      </c>
      <c r="R11" s="106" t="s">
        <v>16</v>
      </c>
      <c r="S11" s="107" t="s">
        <v>75</v>
      </c>
      <c r="T11" s="107"/>
      <c r="U11" s="107"/>
      <c r="V11" s="107"/>
      <c r="W11" s="107"/>
      <c r="X11" s="107"/>
      <c r="Y11" s="107"/>
      <c r="Z11" s="108"/>
      <c r="AA11" s="109" t="s">
        <v>0</v>
      </c>
      <c r="AB11" s="106" t="s">
        <v>16</v>
      </c>
      <c r="AC11" s="107" t="s">
        <v>75</v>
      </c>
      <c r="AD11" s="107"/>
      <c r="AE11" s="107"/>
      <c r="AF11" s="107"/>
      <c r="AG11" s="107"/>
      <c r="AH11" s="107"/>
      <c r="AI11" s="107"/>
      <c r="AJ11" s="108"/>
      <c r="AK11" s="105" t="s">
        <v>0</v>
      </c>
      <c r="AL11" s="106" t="s">
        <v>16</v>
      </c>
      <c r="AM11" s="107" t="s">
        <v>75</v>
      </c>
      <c r="AN11" s="107"/>
      <c r="AO11" s="107"/>
      <c r="AP11" s="107"/>
      <c r="AQ11" s="107"/>
      <c r="AR11" s="107"/>
      <c r="AS11" s="107"/>
      <c r="AT11" s="107"/>
      <c r="AU11" s="174"/>
      <c r="AV11" s="3"/>
      <c r="AW11" s="3"/>
      <c r="AX11" s="3"/>
      <c r="AY11" s="3"/>
      <c r="AZ11" s="3"/>
      <c r="BA11" s="3"/>
      <c r="BB11" s="3"/>
      <c r="BC11" s="3"/>
      <c r="BD11" s="3"/>
    </row>
    <row r="12" spans="1:56" ht="18.75">
      <c r="A12" s="6" t="s">
        <v>4</v>
      </c>
      <c r="B12" s="7"/>
      <c r="C12" s="7"/>
      <c r="D12" s="7"/>
      <c r="E12" s="7"/>
      <c r="F12" s="7"/>
      <c r="G12" s="8"/>
      <c r="H12" s="179" t="str">
        <f>IF(B7= 0,"Richtig","Falsch")</f>
        <v>Richtig</v>
      </c>
      <c r="I12" s="180"/>
      <c r="J12" s="180"/>
      <c r="K12" s="180"/>
      <c r="L12" s="180"/>
      <c r="M12" s="180"/>
      <c r="N12" s="181"/>
      <c r="O12" s="2"/>
      <c r="P12" s="55"/>
      <c r="Q12" s="42">
        <v>0</v>
      </c>
      <c r="R12" s="30">
        <v>0</v>
      </c>
      <c r="S12" s="35" t="s">
        <v>33</v>
      </c>
      <c r="T12" s="35"/>
      <c r="U12" s="35"/>
      <c r="V12" s="35"/>
      <c r="W12" s="35"/>
      <c r="X12" s="35"/>
      <c r="Y12" s="35"/>
      <c r="Z12" s="37"/>
      <c r="AA12" s="32">
        <v>29</v>
      </c>
      <c r="AB12" s="30" t="s">
        <v>31</v>
      </c>
      <c r="AC12" s="35" t="s">
        <v>45</v>
      </c>
      <c r="AD12" s="35"/>
      <c r="AE12" s="35"/>
      <c r="AF12" s="35"/>
      <c r="AG12" s="35"/>
      <c r="AH12" s="35"/>
      <c r="AI12" s="35"/>
      <c r="AJ12" s="43"/>
      <c r="AK12" s="42">
        <v>45</v>
      </c>
      <c r="AL12" s="30" t="s">
        <v>31</v>
      </c>
      <c r="AM12" s="35" t="s">
        <v>61</v>
      </c>
      <c r="AN12" s="35"/>
      <c r="AO12" s="35"/>
      <c r="AP12" s="35"/>
      <c r="AQ12" s="35"/>
      <c r="AR12" s="35"/>
      <c r="AS12" s="35"/>
      <c r="AT12" s="48"/>
      <c r="AU12" s="175"/>
      <c r="AV12" s="3"/>
      <c r="AW12" s="3"/>
      <c r="AX12" s="3"/>
      <c r="AY12" s="3"/>
      <c r="AZ12" s="3"/>
      <c r="BA12" s="3"/>
      <c r="BB12" s="3"/>
      <c r="BC12" s="3"/>
      <c r="BD12" s="3"/>
    </row>
    <row r="13" spans="1:56" ht="18.75">
      <c r="A13" s="6" t="s">
        <v>12</v>
      </c>
      <c r="B13" s="7"/>
      <c r="C13" s="7"/>
      <c r="D13" s="7"/>
      <c r="E13" s="7"/>
      <c r="F13" s="7"/>
      <c r="G13" s="8"/>
      <c r="H13" s="115" t="str">
        <f>IF(D7= 0,"Normale Sendeantenne","Reserveantenne")</f>
        <v>Normale Sendeantenne</v>
      </c>
      <c r="I13" s="113"/>
      <c r="J13" s="113"/>
      <c r="K13" s="113"/>
      <c r="L13" s="113"/>
      <c r="M13" s="113"/>
      <c r="N13" s="114"/>
      <c r="O13" s="2"/>
      <c r="P13" s="55"/>
      <c r="Q13" s="53" t="s">
        <v>2</v>
      </c>
      <c r="R13" s="30" t="s">
        <v>31</v>
      </c>
      <c r="S13" s="35" t="s">
        <v>76</v>
      </c>
      <c r="T13" s="35"/>
      <c r="U13" s="35"/>
      <c r="V13" s="35"/>
      <c r="W13" s="35"/>
      <c r="X13" s="35"/>
      <c r="Y13" s="35"/>
      <c r="Z13" s="38"/>
      <c r="AA13" s="32">
        <v>30</v>
      </c>
      <c r="AB13" s="30" t="s">
        <v>31</v>
      </c>
      <c r="AC13" s="35" t="s">
        <v>46</v>
      </c>
      <c r="AD13" s="35"/>
      <c r="AE13" s="35"/>
      <c r="AF13" s="35"/>
      <c r="AG13" s="35"/>
      <c r="AH13" s="35"/>
      <c r="AI13" s="35"/>
      <c r="AJ13" s="44"/>
      <c r="AK13" s="42">
        <v>46</v>
      </c>
      <c r="AL13" s="30" t="s">
        <v>31</v>
      </c>
      <c r="AM13" s="35" t="s">
        <v>62</v>
      </c>
      <c r="AN13" s="35"/>
      <c r="AO13" s="35"/>
      <c r="AP13" s="35"/>
      <c r="AQ13" s="35"/>
      <c r="AR13" s="35"/>
      <c r="AS13" s="35"/>
      <c r="AT13" s="49"/>
      <c r="AU13" s="175"/>
      <c r="AV13" s="3"/>
      <c r="AW13" s="3"/>
      <c r="AX13" s="3"/>
      <c r="AY13" s="3"/>
      <c r="AZ13" s="3"/>
      <c r="BA13" s="3"/>
      <c r="BB13" s="3"/>
      <c r="BC13" s="3"/>
      <c r="BD13" s="3"/>
    </row>
    <row r="14" spans="1:56" ht="18.75">
      <c r="A14" s="6" t="s">
        <v>5</v>
      </c>
      <c r="B14" s="7"/>
      <c r="C14" s="7"/>
      <c r="D14" s="7"/>
      <c r="E14" s="7"/>
      <c r="F14" s="7"/>
      <c r="G14" s="8"/>
      <c r="H14" s="115" t="str">
        <f>IF(E7= 0,"Nein","Ja")</f>
        <v>Nein</v>
      </c>
      <c r="I14" s="113"/>
      <c r="J14" s="113"/>
      <c r="K14" s="113"/>
      <c r="L14" s="113"/>
      <c r="M14" s="113"/>
      <c r="N14" s="114"/>
      <c r="O14" s="2"/>
      <c r="P14" s="55"/>
      <c r="Q14" s="42">
        <v>15</v>
      </c>
      <c r="R14" s="30" t="s">
        <v>31</v>
      </c>
      <c r="S14" s="35" t="s">
        <v>34</v>
      </c>
      <c r="T14" s="35"/>
      <c r="U14" s="35"/>
      <c r="V14" s="35"/>
      <c r="W14" s="35"/>
      <c r="X14" s="35"/>
      <c r="Y14" s="35"/>
      <c r="Z14" s="38"/>
      <c r="AA14" s="32">
        <v>31</v>
      </c>
      <c r="AB14" s="30" t="s">
        <v>31</v>
      </c>
      <c r="AC14" s="35" t="s">
        <v>47</v>
      </c>
      <c r="AD14" s="35"/>
      <c r="AE14" s="35"/>
      <c r="AF14" s="35"/>
      <c r="AG14" s="35"/>
      <c r="AH14" s="35"/>
      <c r="AI14" s="35"/>
      <c r="AJ14" s="44"/>
      <c r="AK14" s="42">
        <v>47</v>
      </c>
      <c r="AL14" s="30" t="s">
        <v>31</v>
      </c>
      <c r="AM14" s="35" t="s">
        <v>63</v>
      </c>
      <c r="AN14" s="35"/>
      <c r="AO14" s="35"/>
      <c r="AP14" s="35"/>
      <c r="AQ14" s="35"/>
      <c r="AR14" s="35"/>
      <c r="AS14" s="35"/>
      <c r="AT14" s="49"/>
      <c r="AU14" s="175"/>
      <c r="AV14" s="3"/>
      <c r="AW14" s="3"/>
      <c r="AX14" s="3"/>
      <c r="AY14" s="3"/>
      <c r="AZ14" s="3"/>
      <c r="BA14" s="3"/>
      <c r="BB14" s="3"/>
      <c r="BC14" s="3"/>
      <c r="BD14" s="3"/>
    </row>
    <row r="15" spans="1:56" ht="18.75">
      <c r="A15" s="6" t="s">
        <v>13</v>
      </c>
      <c r="B15" s="7"/>
      <c r="C15" s="7"/>
      <c r="D15" s="7"/>
      <c r="E15" s="7"/>
      <c r="F15" s="7"/>
      <c r="G15" s="8"/>
      <c r="H15" s="179" t="str">
        <f>IF(F47= 1,"OK","Keine Übereinstimmung")</f>
        <v>OK</v>
      </c>
      <c r="I15" s="180"/>
      <c r="J15" s="180"/>
      <c r="K15" s="180"/>
      <c r="L15" s="180"/>
      <c r="M15" s="180"/>
      <c r="N15" s="181"/>
      <c r="O15" s="2"/>
      <c r="P15" s="55"/>
      <c r="Q15" s="42">
        <v>16</v>
      </c>
      <c r="R15" s="30" t="s">
        <v>31</v>
      </c>
      <c r="S15" s="35" t="s">
        <v>32</v>
      </c>
      <c r="T15" s="35"/>
      <c r="U15" s="35"/>
      <c r="V15" s="35"/>
      <c r="W15" s="35"/>
      <c r="X15" s="35"/>
      <c r="Y15" s="35"/>
      <c r="Z15" s="38"/>
      <c r="AA15" s="32">
        <v>32</v>
      </c>
      <c r="AB15" s="30" t="s">
        <v>31</v>
      </c>
      <c r="AC15" s="35" t="s">
        <v>48</v>
      </c>
      <c r="AD15" s="35"/>
      <c r="AE15" s="35"/>
      <c r="AF15" s="35"/>
      <c r="AG15" s="35"/>
      <c r="AH15" s="35"/>
      <c r="AI15" s="35"/>
      <c r="AJ15" s="44"/>
      <c r="AK15" s="42">
        <v>48</v>
      </c>
      <c r="AL15" s="30" t="s">
        <v>31</v>
      </c>
      <c r="AM15" s="35" t="s">
        <v>64</v>
      </c>
      <c r="AN15" s="35"/>
      <c r="AO15" s="35"/>
      <c r="AP15" s="35"/>
      <c r="AQ15" s="35"/>
      <c r="AR15" s="35"/>
      <c r="AS15" s="35"/>
      <c r="AT15" s="49"/>
      <c r="AU15" s="175"/>
      <c r="AV15" s="3"/>
      <c r="AW15" s="3"/>
      <c r="AX15" s="3"/>
      <c r="AY15" s="3"/>
      <c r="AZ15" s="3"/>
      <c r="BA15" s="3"/>
      <c r="BB15" s="3"/>
      <c r="BC15" s="3"/>
      <c r="BD15" s="3"/>
    </row>
    <row r="16" spans="1:56" ht="18.75">
      <c r="A16" s="6" t="s">
        <v>14</v>
      </c>
      <c r="B16" s="7"/>
      <c r="C16" s="7"/>
      <c r="D16" s="7"/>
      <c r="E16" s="7"/>
      <c r="F16" s="7"/>
      <c r="G16" s="8"/>
      <c r="H16" s="115" t="str">
        <f>IF(F7= 1,"MESZ","MEZ")</f>
        <v>MEZ</v>
      </c>
      <c r="I16" s="113"/>
      <c r="J16" s="113"/>
      <c r="K16" s="113"/>
      <c r="L16" s="113"/>
      <c r="M16" s="113"/>
      <c r="N16" s="114"/>
      <c r="O16" s="2"/>
      <c r="P16" s="55"/>
      <c r="Q16" s="42">
        <v>17</v>
      </c>
      <c r="R16" s="30" t="s">
        <v>31</v>
      </c>
      <c r="S16" s="35" t="s">
        <v>93</v>
      </c>
      <c r="T16" s="35"/>
      <c r="U16" s="35"/>
      <c r="V16" s="35"/>
      <c r="W16" s="35"/>
      <c r="X16" s="35"/>
      <c r="Y16" s="35"/>
      <c r="Z16" s="38"/>
      <c r="AA16" s="32">
        <v>33</v>
      </c>
      <c r="AB16" s="30" t="s">
        <v>31</v>
      </c>
      <c r="AC16" s="35" t="s">
        <v>49</v>
      </c>
      <c r="AD16" s="35"/>
      <c r="AE16" s="35"/>
      <c r="AF16" s="35"/>
      <c r="AG16" s="35"/>
      <c r="AH16" s="35"/>
      <c r="AI16" s="35"/>
      <c r="AJ16" s="44"/>
      <c r="AK16" s="42">
        <v>49</v>
      </c>
      <c r="AL16" s="30" t="s">
        <v>31</v>
      </c>
      <c r="AM16" s="35" t="s">
        <v>65</v>
      </c>
      <c r="AN16" s="35"/>
      <c r="AO16" s="35"/>
      <c r="AP16" s="35"/>
      <c r="AQ16" s="35"/>
      <c r="AR16" s="35"/>
      <c r="AS16" s="35"/>
      <c r="AT16" s="49"/>
      <c r="AU16" s="175"/>
      <c r="AV16" s="3"/>
      <c r="AW16" s="3"/>
      <c r="AX16" s="3"/>
      <c r="AY16" s="3"/>
      <c r="AZ16" s="3"/>
      <c r="BA16" s="3"/>
      <c r="BB16" s="3"/>
      <c r="BC16" s="3"/>
      <c r="BD16" s="3"/>
    </row>
    <row r="17" spans="1:56" ht="18.75">
      <c r="A17" s="6" t="s">
        <v>6</v>
      </c>
      <c r="B17" s="7"/>
      <c r="C17" s="7"/>
      <c r="D17" s="7"/>
      <c r="E17" s="7"/>
      <c r="F17" s="7"/>
      <c r="G17" s="8"/>
      <c r="H17" s="115" t="str">
        <f>IF(H7= 1,"Schaltsekunde wird eingefügt","Schaltsekunde wird nicht eingefügt")</f>
        <v>Schaltsekunde wird nicht eingefügt</v>
      </c>
      <c r="I17" s="113"/>
      <c r="J17" s="113"/>
      <c r="K17" s="113"/>
      <c r="L17" s="113"/>
      <c r="M17" s="113"/>
      <c r="N17" s="114"/>
      <c r="O17" s="2"/>
      <c r="P17" s="55"/>
      <c r="Q17" s="42">
        <v>18</v>
      </c>
      <c r="R17" s="30" t="s">
        <v>31</v>
      </c>
      <c r="S17" s="35" t="s">
        <v>92</v>
      </c>
      <c r="T17" s="35"/>
      <c r="U17" s="35"/>
      <c r="V17" s="35"/>
      <c r="W17" s="35"/>
      <c r="X17" s="35"/>
      <c r="Y17" s="35"/>
      <c r="Z17" s="38"/>
      <c r="AA17" s="32">
        <v>34</v>
      </c>
      <c r="AB17" s="30" t="s">
        <v>31</v>
      </c>
      <c r="AC17" s="35" t="s">
        <v>50</v>
      </c>
      <c r="AD17" s="35"/>
      <c r="AE17" s="35"/>
      <c r="AF17" s="35"/>
      <c r="AG17" s="35"/>
      <c r="AH17" s="35"/>
      <c r="AI17" s="35"/>
      <c r="AJ17" s="44"/>
      <c r="AK17" s="42">
        <v>50</v>
      </c>
      <c r="AL17" s="30" t="s">
        <v>31</v>
      </c>
      <c r="AM17" s="35" t="s">
        <v>66</v>
      </c>
      <c r="AN17" s="35"/>
      <c r="AO17" s="35"/>
      <c r="AP17" s="35"/>
      <c r="AQ17" s="35"/>
      <c r="AR17" s="35"/>
      <c r="AS17" s="35"/>
      <c r="AT17" s="50"/>
      <c r="AU17" s="175"/>
      <c r="AV17" s="3"/>
      <c r="AW17" s="3"/>
      <c r="AX17" s="3"/>
      <c r="AY17" s="3"/>
      <c r="AZ17" s="3"/>
      <c r="BA17" s="3"/>
      <c r="BB17" s="3"/>
      <c r="BC17" s="3"/>
      <c r="BD17" s="3"/>
    </row>
    <row r="18" spans="1:56" ht="21">
      <c r="A18" s="6" t="s">
        <v>15</v>
      </c>
      <c r="B18" s="7"/>
      <c r="C18" s="7"/>
      <c r="D18" s="7"/>
      <c r="E18" s="7"/>
      <c r="F18" s="7"/>
      <c r="G18" s="8"/>
      <c r="H18" s="179" t="str">
        <f>IF(I7= 1,"Startbit OK","Startbit nicht OK")</f>
        <v>Startbit OK</v>
      </c>
      <c r="I18" s="180"/>
      <c r="J18" s="180"/>
      <c r="K18" s="180"/>
      <c r="L18" s="180"/>
      <c r="M18" s="180"/>
      <c r="N18" s="181"/>
      <c r="O18" s="2"/>
      <c r="P18" s="55"/>
      <c r="Q18" s="42">
        <v>19</v>
      </c>
      <c r="R18" s="30" t="s">
        <v>31</v>
      </c>
      <c r="S18" s="35" t="s">
        <v>35</v>
      </c>
      <c r="T18" s="35"/>
      <c r="U18" s="35"/>
      <c r="V18" s="35"/>
      <c r="W18" s="35"/>
      <c r="X18" s="35"/>
      <c r="Y18" s="35"/>
      <c r="Z18" s="38"/>
      <c r="AA18" s="33">
        <v>35</v>
      </c>
      <c r="AB18" s="30" t="s">
        <v>31</v>
      </c>
      <c r="AC18" s="35" t="s">
        <v>51</v>
      </c>
      <c r="AD18" s="35"/>
      <c r="AE18" s="35"/>
      <c r="AF18" s="35"/>
      <c r="AG18" s="35"/>
      <c r="AH18" s="35"/>
      <c r="AI18" s="35"/>
      <c r="AJ18" s="41"/>
      <c r="AK18" s="42">
        <v>51</v>
      </c>
      <c r="AL18" s="30" t="s">
        <v>31</v>
      </c>
      <c r="AM18" s="35" t="s">
        <v>67</v>
      </c>
      <c r="AN18" s="35"/>
      <c r="AO18" s="35"/>
      <c r="AP18" s="35"/>
      <c r="AQ18" s="35"/>
      <c r="AR18" s="35"/>
      <c r="AS18" s="35"/>
      <c r="AT18" s="51"/>
      <c r="AU18" s="175"/>
      <c r="AV18" s="3"/>
      <c r="AW18" s="3"/>
      <c r="AX18" s="3"/>
      <c r="AY18" s="3"/>
      <c r="AZ18" s="3"/>
      <c r="BA18" s="3"/>
      <c r="BB18" s="3"/>
      <c r="BC18" s="3"/>
      <c r="BD18" s="3"/>
    </row>
    <row r="19" spans="1:56" ht="18.75">
      <c r="A19" s="6" t="s">
        <v>7</v>
      </c>
      <c r="B19" s="7"/>
      <c r="C19" s="7"/>
      <c r="D19" s="7"/>
      <c r="E19" s="7"/>
      <c r="F19" s="7"/>
      <c r="G19" s="8"/>
      <c r="H19" s="115">
        <f>SUM(J47:P47)</f>
        <v>30</v>
      </c>
      <c r="I19" s="113"/>
      <c r="J19" s="180" t="str">
        <f>IF(H19&gt;59,"Minutenanzahl zu groß","Minutenanzahl möglich")</f>
        <v>Minutenanzahl möglich</v>
      </c>
      <c r="K19" s="180"/>
      <c r="L19" s="180"/>
      <c r="M19" s="180"/>
      <c r="N19" s="181"/>
      <c r="O19" s="2"/>
      <c r="P19" s="55"/>
      <c r="Q19" s="42">
        <v>20</v>
      </c>
      <c r="R19" s="30">
        <v>1</v>
      </c>
      <c r="S19" s="35" t="s">
        <v>36</v>
      </c>
      <c r="T19" s="35"/>
      <c r="U19" s="35"/>
      <c r="V19" s="35"/>
      <c r="W19" s="35"/>
      <c r="X19" s="35"/>
      <c r="Y19" s="35"/>
      <c r="Z19" s="39"/>
      <c r="AA19" s="32">
        <v>36</v>
      </c>
      <c r="AB19" s="30" t="s">
        <v>31</v>
      </c>
      <c r="AC19" s="35" t="s">
        <v>52</v>
      </c>
      <c r="AD19" s="35"/>
      <c r="AE19" s="35"/>
      <c r="AF19" s="35"/>
      <c r="AG19" s="35"/>
      <c r="AH19" s="35"/>
      <c r="AI19" s="35"/>
      <c r="AJ19" s="93"/>
      <c r="AK19" s="42">
        <v>52</v>
      </c>
      <c r="AL19" s="30" t="s">
        <v>31</v>
      </c>
      <c r="AM19" s="35" t="s">
        <v>68</v>
      </c>
      <c r="AN19" s="35"/>
      <c r="AO19" s="35"/>
      <c r="AP19" s="35"/>
      <c r="AQ19" s="35"/>
      <c r="AR19" s="35"/>
      <c r="AS19" s="35"/>
      <c r="AT19" s="51"/>
      <c r="AU19" s="175"/>
      <c r="AV19" s="3"/>
      <c r="AW19" s="3"/>
      <c r="AX19" s="3"/>
      <c r="AY19" s="3"/>
      <c r="AZ19" s="3"/>
      <c r="BA19" s="3"/>
      <c r="BB19" s="3"/>
      <c r="BC19" s="3"/>
      <c r="BD19" s="3"/>
    </row>
    <row r="20" spans="1:56" ht="18.75">
      <c r="A20" s="6" t="s">
        <v>89</v>
      </c>
      <c r="B20" s="7"/>
      <c r="C20" s="7"/>
      <c r="D20" s="7"/>
      <c r="E20" s="7"/>
      <c r="F20" s="7"/>
      <c r="G20" s="8"/>
      <c r="H20" s="182" t="str">
        <f>IF(J49=0,"OK",IF(J49=2,"OK",IF(J49=4,"OK",IF(J49=6,"OK",IF(J49=8,"OK","Nicht OK")))))</f>
        <v>OK</v>
      </c>
      <c r="I20" s="183"/>
      <c r="J20" s="183"/>
      <c r="K20" s="183"/>
      <c r="L20" s="183"/>
      <c r="M20" s="183"/>
      <c r="N20" s="184"/>
      <c r="O20" s="2"/>
      <c r="P20" s="55"/>
      <c r="Q20" s="42">
        <v>21</v>
      </c>
      <c r="R20" s="30" t="s">
        <v>31</v>
      </c>
      <c r="S20" s="35" t="s">
        <v>37</v>
      </c>
      <c r="T20" s="35"/>
      <c r="U20" s="35"/>
      <c r="V20" s="35"/>
      <c r="W20" s="35"/>
      <c r="X20" s="35"/>
      <c r="Y20" s="35"/>
      <c r="Z20" s="40"/>
      <c r="AA20" s="32">
        <v>37</v>
      </c>
      <c r="AB20" s="30" t="s">
        <v>31</v>
      </c>
      <c r="AC20" s="35" t="s">
        <v>53</v>
      </c>
      <c r="AD20" s="35"/>
      <c r="AE20" s="35"/>
      <c r="AF20" s="35"/>
      <c r="AG20" s="35"/>
      <c r="AH20" s="35"/>
      <c r="AI20" s="35"/>
      <c r="AJ20" s="93"/>
      <c r="AK20" s="42">
        <v>53</v>
      </c>
      <c r="AL20" s="30" t="s">
        <v>31</v>
      </c>
      <c r="AM20" s="35" t="s">
        <v>69</v>
      </c>
      <c r="AN20" s="35"/>
      <c r="AO20" s="35"/>
      <c r="AP20" s="35"/>
      <c r="AQ20" s="35"/>
      <c r="AR20" s="35"/>
      <c r="AS20" s="35"/>
      <c r="AT20" s="51"/>
      <c r="AU20" s="175"/>
      <c r="AV20" s="3"/>
      <c r="AW20" s="3"/>
      <c r="AX20" s="3"/>
      <c r="AY20" s="3"/>
      <c r="AZ20" s="3"/>
      <c r="BA20" s="3"/>
      <c r="BB20" s="3"/>
      <c r="BC20" s="3"/>
      <c r="BD20" s="3"/>
    </row>
    <row r="21" spans="1:56" ht="18.75">
      <c r="A21" s="6" t="s">
        <v>8</v>
      </c>
      <c r="B21" s="7"/>
      <c r="C21" s="7"/>
      <c r="D21" s="7"/>
      <c r="E21" s="7"/>
      <c r="F21" s="7"/>
      <c r="G21" s="8"/>
      <c r="H21" s="115">
        <f>SUM(R47:W47)</f>
        <v>21</v>
      </c>
      <c r="I21" s="113"/>
      <c r="J21" s="180" t="str">
        <f>IF(H21&gt;23,"Stundenanzahl zu hoch","Stundenanzahl möglich")</f>
        <v>Stundenanzahl möglich</v>
      </c>
      <c r="K21" s="180"/>
      <c r="L21" s="180"/>
      <c r="M21" s="180"/>
      <c r="N21" s="181"/>
      <c r="O21" s="2"/>
      <c r="P21" s="55"/>
      <c r="Q21" s="42">
        <v>22</v>
      </c>
      <c r="R21" s="30" t="s">
        <v>31</v>
      </c>
      <c r="S21" s="35" t="s">
        <v>38</v>
      </c>
      <c r="T21" s="35"/>
      <c r="U21" s="35"/>
      <c r="V21" s="35"/>
      <c r="W21" s="35"/>
      <c r="X21" s="35"/>
      <c r="Y21" s="35"/>
      <c r="Z21" s="40"/>
      <c r="AA21" s="32">
        <v>38</v>
      </c>
      <c r="AB21" s="30" t="s">
        <v>31</v>
      </c>
      <c r="AC21" s="35" t="s">
        <v>54</v>
      </c>
      <c r="AD21" s="35"/>
      <c r="AE21" s="35"/>
      <c r="AF21" s="35"/>
      <c r="AG21" s="35"/>
      <c r="AH21" s="35"/>
      <c r="AI21" s="35"/>
      <c r="AJ21" s="93"/>
      <c r="AK21" s="42">
        <v>54</v>
      </c>
      <c r="AL21" s="30" t="s">
        <v>31</v>
      </c>
      <c r="AM21" s="35" t="s">
        <v>70</v>
      </c>
      <c r="AN21" s="35"/>
      <c r="AO21" s="35"/>
      <c r="AP21" s="35"/>
      <c r="AQ21" s="35"/>
      <c r="AR21" s="35"/>
      <c r="AS21" s="35"/>
      <c r="AT21" s="51"/>
      <c r="AU21" s="175"/>
      <c r="AV21" s="3"/>
      <c r="AW21" s="3"/>
      <c r="AX21" s="3"/>
      <c r="AY21" s="3"/>
      <c r="AZ21" s="3"/>
      <c r="BA21" s="3"/>
      <c r="BB21" s="3"/>
      <c r="BC21" s="3"/>
      <c r="BD21" s="3"/>
    </row>
    <row r="22" spans="1:56" ht="21">
      <c r="A22" s="6" t="s">
        <v>82</v>
      </c>
      <c r="B22" s="7"/>
      <c r="C22" s="7"/>
      <c r="D22" s="7"/>
      <c r="E22" s="7"/>
      <c r="F22" s="7"/>
      <c r="G22" s="8"/>
      <c r="H22" s="179" t="str">
        <f>IF(R49=0,"OK",IF(R49=2,"OK",IF(R49=4,"OK",IF(R49=6,"OK",IF(R49=8,"OK","Nicht OK")))))</f>
        <v>OK</v>
      </c>
      <c r="I22" s="180"/>
      <c r="J22" s="180"/>
      <c r="K22" s="180"/>
      <c r="L22" s="180"/>
      <c r="M22" s="180"/>
      <c r="N22" s="181"/>
      <c r="O22" s="2"/>
      <c r="P22" s="55"/>
      <c r="Q22" s="42">
        <v>23</v>
      </c>
      <c r="R22" s="30" t="s">
        <v>31</v>
      </c>
      <c r="S22" s="35" t="s">
        <v>39</v>
      </c>
      <c r="T22" s="35"/>
      <c r="U22" s="35"/>
      <c r="V22" s="35"/>
      <c r="W22" s="35"/>
      <c r="X22" s="35"/>
      <c r="Y22" s="35"/>
      <c r="Z22" s="40"/>
      <c r="AA22" s="33">
        <v>39</v>
      </c>
      <c r="AB22" s="30" t="s">
        <v>31</v>
      </c>
      <c r="AC22" s="35" t="s">
        <v>55</v>
      </c>
      <c r="AD22" s="35"/>
      <c r="AE22" s="35"/>
      <c r="AF22" s="35"/>
      <c r="AG22" s="35"/>
      <c r="AH22" s="35"/>
      <c r="AI22" s="35"/>
      <c r="AJ22" s="93"/>
      <c r="AK22" s="42">
        <v>55</v>
      </c>
      <c r="AL22" s="30" t="s">
        <v>31</v>
      </c>
      <c r="AM22" s="35" t="s">
        <v>71</v>
      </c>
      <c r="AN22" s="35"/>
      <c r="AO22" s="35"/>
      <c r="AP22" s="35"/>
      <c r="AQ22" s="35"/>
      <c r="AR22" s="35"/>
      <c r="AS22" s="35"/>
      <c r="AT22" s="51"/>
      <c r="AU22" s="175"/>
      <c r="AV22" s="3"/>
      <c r="AW22" s="3"/>
      <c r="AX22" s="3"/>
      <c r="AY22" s="3"/>
      <c r="AZ22" s="3"/>
      <c r="BA22" s="3"/>
      <c r="BB22" s="3"/>
      <c r="BC22" s="3"/>
      <c r="BD22" s="3"/>
    </row>
    <row r="23" spans="1:56" ht="18.75">
      <c r="A23" s="6" t="s">
        <v>30</v>
      </c>
      <c r="B23" s="7"/>
      <c r="C23" s="7"/>
      <c r="D23" s="7"/>
      <c r="E23" s="7"/>
      <c r="F23" s="7"/>
      <c r="G23" s="8"/>
      <c r="H23" s="115">
        <f>SUM(Y47:AD47)</f>
        <v>19</v>
      </c>
      <c r="I23" s="113"/>
      <c r="J23" s="180" t="str">
        <f>IF(H23&gt;31,"Falsches Tagesdatum",IF(H23=0,"Falsches Tagesdatum","Tageszahl möglich"))</f>
        <v>Tageszahl möglich</v>
      </c>
      <c r="K23" s="180"/>
      <c r="L23" s="180"/>
      <c r="M23" s="180"/>
      <c r="N23" s="181"/>
      <c r="O23" s="2"/>
      <c r="P23" s="55"/>
      <c r="Q23" s="42">
        <v>24</v>
      </c>
      <c r="R23" s="30" t="s">
        <v>31</v>
      </c>
      <c r="S23" s="35" t="s">
        <v>40</v>
      </c>
      <c r="T23" s="35"/>
      <c r="U23" s="35"/>
      <c r="V23" s="35"/>
      <c r="W23" s="35"/>
      <c r="X23" s="35"/>
      <c r="Y23" s="35"/>
      <c r="Z23" s="40"/>
      <c r="AA23" s="32">
        <v>40</v>
      </c>
      <c r="AB23" s="30" t="s">
        <v>31</v>
      </c>
      <c r="AC23" s="35" t="s">
        <v>56</v>
      </c>
      <c r="AD23" s="35"/>
      <c r="AE23" s="35"/>
      <c r="AF23" s="35"/>
      <c r="AG23" s="35"/>
      <c r="AH23" s="35"/>
      <c r="AI23" s="35"/>
      <c r="AJ23" s="93"/>
      <c r="AK23" s="42">
        <v>56</v>
      </c>
      <c r="AL23" s="30" t="s">
        <v>31</v>
      </c>
      <c r="AM23" s="35" t="s">
        <v>72</v>
      </c>
      <c r="AN23" s="35"/>
      <c r="AO23" s="35"/>
      <c r="AP23" s="35"/>
      <c r="AQ23" s="35"/>
      <c r="AR23" s="35"/>
      <c r="AS23" s="35"/>
      <c r="AT23" s="51"/>
      <c r="AU23" s="175"/>
      <c r="AV23" s="3"/>
      <c r="AW23" s="3"/>
      <c r="AX23" s="3"/>
      <c r="AY23" s="3"/>
      <c r="AZ23" s="3"/>
      <c r="BA23" s="3"/>
      <c r="BB23" s="3"/>
      <c r="BC23" s="3"/>
      <c r="BD23" s="3"/>
    </row>
    <row r="24" spans="1:56" ht="18.75">
      <c r="A24" s="6" t="s">
        <v>9</v>
      </c>
      <c r="B24" s="7"/>
      <c r="C24" s="7"/>
      <c r="D24" s="7"/>
      <c r="E24" s="7"/>
      <c r="F24" s="7"/>
      <c r="G24" s="8"/>
      <c r="H24" s="115">
        <f>SUM(AE47:AG47)</f>
        <v>3</v>
      </c>
      <c r="I24" s="113"/>
      <c r="J24" s="180" t="str">
        <f>IF(H24=1,"Montag",IF(H24=2,"Dienstag",IF(H24=3,"Mittwoch",IF(H24=4,"Donnerstag",IF(H24=5,"Freitag",IF(H24=6,"Samstag",IF(H24=7,"Sonntag","Nicht möglich")))))))</f>
        <v>Mittwoch</v>
      </c>
      <c r="K24" s="180"/>
      <c r="L24" s="180"/>
      <c r="M24" s="180"/>
      <c r="N24" s="181"/>
      <c r="O24" s="2"/>
      <c r="P24" s="55"/>
      <c r="Q24" s="42">
        <v>25</v>
      </c>
      <c r="R24" s="30" t="s">
        <v>31</v>
      </c>
      <c r="S24" s="35" t="s">
        <v>41</v>
      </c>
      <c r="T24" s="35"/>
      <c r="U24" s="35"/>
      <c r="V24" s="35"/>
      <c r="W24" s="35"/>
      <c r="X24" s="35"/>
      <c r="Y24" s="35"/>
      <c r="Z24" s="40"/>
      <c r="AA24" s="32">
        <v>41</v>
      </c>
      <c r="AB24" s="30" t="s">
        <v>31</v>
      </c>
      <c r="AC24" s="35" t="s">
        <v>57</v>
      </c>
      <c r="AD24" s="35"/>
      <c r="AE24" s="35"/>
      <c r="AF24" s="35"/>
      <c r="AG24" s="35"/>
      <c r="AH24" s="35"/>
      <c r="AI24" s="35"/>
      <c r="AJ24" s="93"/>
      <c r="AK24" s="42">
        <v>57</v>
      </c>
      <c r="AL24" s="30" t="s">
        <v>31</v>
      </c>
      <c r="AM24" s="35" t="s">
        <v>73</v>
      </c>
      <c r="AN24" s="35"/>
      <c r="AO24" s="35"/>
      <c r="AP24" s="35"/>
      <c r="AQ24" s="35"/>
      <c r="AR24" s="35"/>
      <c r="AS24" s="35"/>
      <c r="AT24" s="51"/>
      <c r="AU24" s="175"/>
      <c r="AV24" s="3"/>
      <c r="AW24" s="3"/>
      <c r="AX24" s="3"/>
      <c r="AY24" s="3"/>
      <c r="AZ24" s="3"/>
      <c r="BA24" s="3"/>
      <c r="BB24" s="3"/>
      <c r="BC24" s="3"/>
      <c r="BD24" s="3"/>
    </row>
    <row r="25" spans="1:56" ht="18.75">
      <c r="A25" s="6" t="s">
        <v>10</v>
      </c>
      <c r="B25" s="7"/>
      <c r="C25" s="7"/>
      <c r="D25" s="7"/>
      <c r="E25" s="7"/>
      <c r="F25" s="7"/>
      <c r="G25" s="8"/>
      <c r="H25" s="115">
        <f>SUM(AH47:AL47)</f>
        <v>3</v>
      </c>
      <c r="I25" s="113"/>
      <c r="J25" s="180" t="str">
        <f>IF(H25&lt;1,"Falsche Eingabe",IF(H25&gt;12,"Falsche Eingabe","Monat möglich"))</f>
        <v>Monat möglich</v>
      </c>
      <c r="K25" s="180"/>
      <c r="L25" s="180"/>
      <c r="M25" s="180"/>
      <c r="N25" s="181"/>
      <c r="O25" s="2"/>
      <c r="P25" s="55"/>
      <c r="Q25" s="42">
        <v>26</v>
      </c>
      <c r="R25" s="30" t="s">
        <v>31</v>
      </c>
      <c r="S25" s="35" t="s">
        <v>42</v>
      </c>
      <c r="T25" s="35"/>
      <c r="U25" s="35"/>
      <c r="V25" s="35"/>
      <c r="W25" s="35"/>
      <c r="X25" s="35"/>
      <c r="Y25" s="35"/>
      <c r="Z25" s="40"/>
      <c r="AA25" s="32">
        <v>42</v>
      </c>
      <c r="AB25" s="30" t="s">
        <v>31</v>
      </c>
      <c r="AC25" s="35" t="s">
        <v>58</v>
      </c>
      <c r="AD25" s="35"/>
      <c r="AE25" s="35"/>
      <c r="AF25" s="35"/>
      <c r="AG25" s="35"/>
      <c r="AH25" s="35"/>
      <c r="AI25" s="35"/>
      <c r="AJ25" s="45"/>
      <c r="AK25" s="42">
        <v>58</v>
      </c>
      <c r="AL25" s="30" t="s">
        <v>31</v>
      </c>
      <c r="AM25" s="35" t="s">
        <v>74</v>
      </c>
      <c r="AN25" s="35"/>
      <c r="AO25" s="35"/>
      <c r="AP25" s="35"/>
      <c r="AQ25" s="35"/>
      <c r="AR25" s="35"/>
      <c r="AS25" s="35"/>
      <c r="AT25" s="52"/>
      <c r="AU25" s="175"/>
      <c r="AV25" s="3"/>
      <c r="AW25" s="3"/>
      <c r="AX25" s="3"/>
      <c r="AY25" s="3"/>
      <c r="AZ25" s="3"/>
      <c r="BA25" s="3"/>
      <c r="BB25" s="3"/>
      <c r="BC25" s="3"/>
      <c r="BD25" s="3"/>
    </row>
    <row r="26" spans="1:56" ht="18.75">
      <c r="A26" s="6" t="s">
        <v>11</v>
      </c>
      <c r="B26" s="7"/>
      <c r="C26" s="7"/>
      <c r="D26" s="7"/>
      <c r="E26" s="7"/>
      <c r="F26" s="7"/>
      <c r="G26" s="8"/>
      <c r="H26" s="115">
        <f>SUM(AM47:AT47)</f>
        <v>20</v>
      </c>
      <c r="I26" s="113"/>
      <c r="J26" s="116" t="s">
        <v>79</v>
      </c>
      <c r="K26" s="116"/>
      <c r="L26" s="113"/>
      <c r="M26" s="143">
        <f>H26+2000</f>
        <v>2020</v>
      </c>
      <c r="N26" s="144"/>
      <c r="O26" s="2"/>
      <c r="P26" s="55"/>
      <c r="Q26" s="42">
        <v>27</v>
      </c>
      <c r="R26" s="30" t="s">
        <v>31</v>
      </c>
      <c r="S26" s="35" t="s">
        <v>43</v>
      </c>
      <c r="T26" s="35"/>
      <c r="U26" s="35"/>
      <c r="V26" s="35"/>
      <c r="W26" s="35"/>
      <c r="X26" s="35"/>
      <c r="Y26" s="35"/>
      <c r="Z26" s="40"/>
      <c r="AA26" s="32">
        <v>43</v>
      </c>
      <c r="AB26" s="30" t="s">
        <v>31</v>
      </c>
      <c r="AC26" s="35" t="s">
        <v>59</v>
      </c>
      <c r="AD26" s="35"/>
      <c r="AE26" s="35"/>
      <c r="AF26" s="35"/>
      <c r="AG26" s="35"/>
      <c r="AH26" s="35"/>
      <c r="AI26" s="35"/>
      <c r="AJ26" s="46"/>
      <c r="AK26" s="177" t="s">
        <v>83</v>
      </c>
      <c r="AL26" s="177"/>
      <c r="AM26" s="177"/>
      <c r="AN26" s="177"/>
      <c r="AO26" s="177"/>
      <c r="AP26" s="177"/>
      <c r="AQ26" s="177"/>
      <c r="AR26" s="177"/>
      <c r="AS26" s="177"/>
      <c r="AT26" s="177"/>
      <c r="AU26" s="175"/>
      <c r="AV26" s="3"/>
      <c r="AW26" s="3"/>
      <c r="AX26" s="3"/>
      <c r="AY26" s="3"/>
      <c r="AZ26" s="3"/>
      <c r="BA26" s="3"/>
      <c r="BB26" s="3"/>
      <c r="BC26" s="3"/>
      <c r="BD26" s="3"/>
    </row>
    <row r="27" spans="1:56" ht="18.75">
      <c r="A27" s="6" t="s">
        <v>81</v>
      </c>
      <c r="B27" s="7"/>
      <c r="C27" s="7"/>
      <c r="D27" s="7"/>
      <c r="E27" s="7"/>
      <c r="F27" s="7"/>
      <c r="G27" s="8"/>
      <c r="H27" s="179" t="str">
        <f>IF(Y49=0,"OK",IF(Y49=2,"OK",IF(Y49=4,"OK",IF(Y49=6,"OK",IF(Y49=8,"OK",IF(Y49=10,"OK",IF(Y49=12,"OK",IF(Y49=14,"OK",IF(Y49=16,"OK","Nicht OK")))))))))</f>
        <v>Nicht OK</v>
      </c>
      <c r="I27" s="180"/>
      <c r="J27" s="180"/>
      <c r="K27" s="180"/>
      <c r="L27" s="180"/>
      <c r="M27" s="180"/>
      <c r="N27" s="181"/>
      <c r="O27" s="2"/>
      <c r="P27" s="56"/>
      <c r="Q27" s="54">
        <v>28</v>
      </c>
      <c r="R27" s="31" t="s">
        <v>31</v>
      </c>
      <c r="S27" s="36" t="s">
        <v>44</v>
      </c>
      <c r="T27" s="36"/>
      <c r="U27" s="36"/>
      <c r="V27" s="36"/>
      <c r="W27" s="36"/>
      <c r="X27" s="36"/>
      <c r="Y27" s="36"/>
      <c r="Z27" s="41"/>
      <c r="AA27" s="34">
        <v>44</v>
      </c>
      <c r="AB27" s="31" t="s">
        <v>31</v>
      </c>
      <c r="AC27" s="36" t="s">
        <v>60</v>
      </c>
      <c r="AD27" s="36"/>
      <c r="AE27" s="36"/>
      <c r="AF27" s="36"/>
      <c r="AG27" s="36"/>
      <c r="AH27" s="36"/>
      <c r="AI27" s="36"/>
      <c r="AJ27" s="47"/>
      <c r="AK27" s="178" t="s">
        <v>84</v>
      </c>
      <c r="AL27" s="178"/>
      <c r="AM27" s="178"/>
      <c r="AN27" s="178"/>
      <c r="AO27" s="178"/>
      <c r="AP27" s="178"/>
      <c r="AQ27" s="178"/>
      <c r="AR27" s="178"/>
      <c r="AS27" s="178"/>
      <c r="AT27" s="178"/>
      <c r="AU27" s="176"/>
      <c r="AV27" s="3"/>
      <c r="AW27" s="3"/>
      <c r="AX27" s="3"/>
      <c r="AY27" s="3"/>
      <c r="AZ27" s="3"/>
      <c r="BA27" s="3"/>
      <c r="BB27" s="3"/>
      <c r="BC27" s="3"/>
      <c r="BD27" s="3"/>
    </row>
    <row r="28" spans="1:56" ht="18.75">
      <c r="A28" s="2"/>
      <c r="B28" s="2"/>
      <c r="C28" s="2"/>
      <c r="D28" s="2"/>
      <c r="E28" s="2"/>
      <c r="F28" s="2"/>
      <c r="G28" s="4"/>
      <c r="H28" s="5"/>
      <c r="I28" s="5"/>
      <c r="J28" s="5"/>
      <c r="K28" s="5"/>
      <c r="L28" s="5"/>
      <c r="M28" s="5"/>
      <c r="N28" s="5"/>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3"/>
      <c r="AW28" s="3"/>
      <c r="AX28" s="3"/>
      <c r="AY28" s="3"/>
      <c r="AZ28" s="3"/>
      <c r="BA28" s="3"/>
      <c r="BB28" s="3"/>
      <c r="BC28" s="3"/>
      <c r="BD28" s="3"/>
    </row>
    <row r="29" spans="1:56" ht="21.75" thickBot="1">
      <c r="A29" s="172" t="s">
        <v>95</v>
      </c>
      <c r="B29" s="173"/>
      <c r="C29" s="173"/>
      <c r="D29" s="173"/>
      <c r="E29" s="173"/>
      <c r="F29" s="173"/>
      <c r="G29" s="173"/>
      <c r="H29" s="173"/>
      <c r="I29" s="173"/>
      <c r="J29" s="173"/>
      <c r="K29" s="173"/>
      <c r="L29" s="173"/>
      <c r="M29" s="173"/>
      <c r="N29" s="173"/>
      <c r="O29" s="173"/>
      <c r="P29" s="173"/>
      <c r="Q29" s="173"/>
      <c r="R29" s="173"/>
      <c r="S29" s="173"/>
      <c r="T29" s="173"/>
      <c r="U29" s="173"/>
      <c r="V29" s="173"/>
      <c r="W29" s="173"/>
      <c r="X29" s="173"/>
      <c r="Y29" s="173"/>
      <c r="Z29" s="173"/>
      <c r="AA29" s="173"/>
      <c r="AB29" s="173"/>
      <c r="AC29" s="173"/>
      <c r="AD29" s="173"/>
      <c r="AE29" s="173"/>
      <c r="AF29" s="173"/>
      <c r="AG29" s="173"/>
      <c r="AH29" s="173"/>
      <c r="AI29" s="173"/>
      <c r="AJ29" s="173"/>
      <c r="AK29" s="173"/>
      <c r="AL29" s="173"/>
      <c r="AM29" s="173"/>
      <c r="AN29" s="173"/>
      <c r="AO29" s="173"/>
      <c r="AP29" s="173"/>
      <c r="AQ29" s="173"/>
      <c r="AR29" s="173"/>
      <c r="AS29" s="173"/>
      <c r="AT29" s="173"/>
      <c r="AU29" s="173"/>
      <c r="AV29" s="3"/>
      <c r="AW29" s="3"/>
      <c r="AX29" s="3"/>
      <c r="AY29" s="3"/>
      <c r="AZ29" s="3"/>
      <c r="BA29" s="3"/>
      <c r="BB29" s="3"/>
      <c r="BC29" s="3"/>
      <c r="BD29" s="3"/>
    </row>
    <row r="30" spans="1:56" ht="36" thickTop="1" thickBot="1">
      <c r="A30" s="2"/>
      <c r="B30" s="57">
        <v>1</v>
      </c>
      <c r="C30" s="57">
        <v>0</v>
      </c>
      <c r="D30" s="57">
        <v>0</v>
      </c>
      <c r="E30" s="57">
        <v>0</v>
      </c>
      <c r="F30" s="57">
        <v>0</v>
      </c>
      <c r="G30" s="57">
        <v>1</v>
      </c>
      <c r="H30" s="57">
        <v>0</v>
      </c>
      <c r="I30" s="57">
        <v>1</v>
      </c>
      <c r="J30" s="57">
        <v>0</v>
      </c>
      <c r="K30" s="57">
        <v>0</v>
      </c>
      <c r="L30" s="57">
        <v>0</v>
      </c>
      <c r="M30" s="57">
        <v>0</v>
      </c>
      <c r="N30" s="57">
        <v>0</v>
      </c>
      <c r="O30" s="57">
        <v>0</v>
      </c>
      <c r="P30" s="57">
        <v>0</v>
      </c>
      <c r="Q30" s="57">
        <v>0</v>
      </c>
      <c r="R30" s="57">
        <v>0</v>
      </c>
      <c r="S30" s="57">
        <v>1</v>
      </c>
      <c r="T30" s="57">
        <v>0</v>
      </c>
      <c r="U30" s="57">
        <v>0</v>
      </c>
      <c r="V30" s="57">
        <v>0</v>
      </c>
      <c r="W30" s="57">
        <v>1</v>
      </c>
      <c r="X30" s="57">
        <v>0</v>
      </c>
      <c r="Y30" s="57">
        <v>1</v>
      </c>
      <c r="Z30" s="57">
        <v>0</v>
      </c>
      <c r="AA30" s="57">
        <v>1</v>
      </c>
      <c r="AB30" s="57">
        <v>0</v>
      </c>
      <c r="AC30" s="57">
        <v>1</v>
      </c>
      <c r="AD30" s="57">
        <v>0</v>
      </c>
      <c r="AE30" s="57">
        <v>1</v>
      </c>
      <c r="AF30" s="57">
        <v>1</v>
      </c>
      <c r="AG30" s="57">
        <v>1</v>
      </c>
      <c r="AH30" s="57">
        <v>1</v>
      </c>
      <c r="AI30" s="57">
        <v>1</v>
      </c>
      <c r="AJ30" s="57">
        <v>0</v>
      </c>
      <c r="AK30" s="57">
        <v>0</v>
      </c>
      <c r="AL30" s="57">
        <v>0</v>
      </c>
      <c r="AM30" s="57">
        <v>0</v>
      </c>
      <c r="AN30" s="57">
        <v>0</v>
      </c>
      <c r="AO30" s="57">
        <v>0</v>
      </c>
      <c r="AP30" s="57">
        <v>0</v>
      </c>
      <c r="AQ30" s="57">
        <v>0</v>
      </c>
      <c r="AR30" s="57">
        <v>1</v>
      </c>
      <c r="AS30" s="57">
        <v>0</v>
      </c>
      <c r="AT30" s="57">
        <v>0</v>
      </c>
      <c r="AU30" s="57">
        <v>1</v>
      </c>
      <c r="AV30" s="3"/>
      <c r="AW30" s="3"/>
      <c r="AX30" s="3"/>
      <c r="AY30" s="3"/>
      <c r="AZ30" s="3"/>
      <c r="BA30" s="3"/>
      <c r="BB30" s="3"/>
      <c r="BC30" s="3"/>
      <c r="BD30" s="3"/>
    </row>
    <row r="31" spans="1:56" ht="19.5" thickTop="1">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3"/>
      <c r="AW31" s="3"/>
      <c r="AX31" s="3"/>
      <c r="AY31" s="3"/>
      <c r="AZ31" s="3"/>
      <c r="BA31" s="3"/>
      <c r="BB31" s="3"/>
      <c r="BC31" s="3"/>
      <c r="BD31" s="3"/>
    </row>
    <row r="32" spans="1:56" ht="18.7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3"/>
      <c r="AW32" s="3"/>
      <c r="AX32" s="3"/>
      <c r="AY32" s="3"/>
      <c r="AZ32" s="3"/>
      <c r="BA32" s="3"/>
      <c r="BB32" s="3"/>
      <c r="BC32" s="3"/>
      <c r="BD32" s="3"/>
    </row>
    <row r="33" spans="1:56" ht="22.5">
      <c r="A33" s="2"/>
      <c r="B33" s="110" t="s">
        <v>96</v>
      </c>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3"/>
      <c r="AW33" s="3"/>
      <c r="AX33" s="3"/>
      <c r="AY33" s="3"/>
      <c r="AZ33" s="3"/>
      <c r="BA33" s="3"/>
      <c r="BB33" s="3"/>
      <c r="BC33" s="3"/>
      <c r="BD33" s="3"/>
    </row>
    <row r="34" spans="1:56" ht="18.7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3"/>
      <c r="AW34" s="3"/>
      <c r="AX34" s="3"/>
      <c r="AY34" s="3"/>
      <c r="AZ34" s="3"/>
      <c r="BA34" s="3"/>
      <c r="BB34" s="3"/>
      <c r="BC34" s="3"/>
      <c r="BD34" s="3"/>
    </row>
    <row r="35" spans="1:56" ht="20.25">
      <c r="A35" s="2"/>
      <c r="B35" s="121" t="s">
        <v>118</v>
      </c>
      <c r="C35" s="121"/>
      <c r="D35" s="121"/>
      <c r="E35" s="121"/>
      <c r="F35" s="121"/>
      <c r="G35" s="121"/>
      <c r="H35" s="121"/>
      <c r="I35" s="121"/>
      <c r="J35" s="121"/>
      <c r="K35" s="121"/>
      <c r="L35" s="121"/>
      <c r="M35" s="121"/>
      <c r="N35" s="121"/>
      <c r="O35" s="121"/>
      <c r="P35" s="121"/>
      <c r="Q35" s="121"/>
      <c r="R35" s="121"/>
      <c r="S35" s="121"/>
      <c r="T35" s="121"/>
      <c r="U35" s="121"/>
      <c r="V35" s="117"/>
      <c r="W35" s="117"/>
      <c r="X35" s="117"/>
      <c r="Y35" s="117"/>
      <c r="Z35" s="117"/>
      <c r="AA35" s="121" t="s">
        <v>97</v>
      </c>
      <c r="AB35" s="121"/>
      <c r="AC35" s="121"/>
      <c r="AD35" s="121"/>
      <c r="AE35" s="121"/>
      <c r="AF35" s="121"/>
      <c r="AG35" s="121"/>
      <c r="AH35" s="121"/>
      <c r="AI35" s="121"/>
      <c r="AJ35" s="121"/>
      <c r="AK35" s="121"/>
      <c r="AL35" s="121"/>
      <c r="AM35" s="121"/>
      <c r="AN35" s="121"/>
      <c r="AO35" s="121"/>
      <c r="AP35" s="121"/>
      <c r="AQ35" s="121"/>
      <c r="AR35" s="121"/>
      <c r="AS35" s="117"/>
      <c r="AT35" s="117"/>
      <c r="AU35" s="117"/>
      <c r="AV35" s="3"/>
      <c r="AW35" s="3"/>
      <c r="AX35" s="3"/>
      <c r="AY35" s="3"/>
      <c r="AZ35" s="3"/>
      <c r="BA35" s="3"/>
      <c r="BB35" s="3"/>
      <c r="BC35" s="3"/>
      <c r="BD35" s="3"/>
    </row>
    <row r="36" spans="1:56" ht="20.25">
      <c r="A36" s="2"/>
      <c r="B36" s="122" t="s">
        <v>99</v>
      </c>
      <c r="C36" s="122"/>
      <c r="D36" s="122"/>
      <c r="E36" s="122"/>
      <c r="F36" s="122"/>
      <c r="G36" s="122"/>
      <c r="H36" s="122"/>
      <c r="I36" s="122"/>
      <c r="J36" s="122"/>
      <c r="K36" s="122"/>
      <c r="L36" s="122"/>
      <c r="M36" s="122"/>
      <c r="N36" s="122"/>
      <c r="O36" s="122"/>
      <c r="P36" s="122"/>
      <c r="Q36" s="122"/>
      <c r="R36" s="122"/>
      <c r="S36" s="122"/>
      <c r="T36" s="122"/>
      <c r="U36" s="117"/>
      <c r="V36" s="117"/>
      <c r="W36" s="117"/>
      <c r="X36" s="117"/>
      <c r="Y36" s="117"/>
      <c r="Z36" s="117"/>
      <c r="AA36" s="121" t="s">
        <v>98</v>
      </c>
      <c r="AB36" s="121"/>
      <c r="AC36" s="121"/>
      <c r="AD36" s="121"/>
      <c r="AE36" s="121"/>
      <c r="AF36" s="121"/>
      <c r="AG36" s="121"/>
      <c r="AH36" s="121"/>
      <c r="AI36" s="121"/>
      <c r="AJ36" s="121"/>
      <c r="AK36" s="121"/>
      <c r="AL36" s="121"/>
      <c r="AM36" s="121"/>
      <c r="AN36" s="121"/>
      <c r="AO36" s="121"/>
      <c r="AP36" s="121"/>
      <c r="AQ36" s="121"/>
      <c r="AR36" s="121"/>
      <c r="AS36" s="117"/>
      <c r="AT36" s="117"/>
      <c r="AU36" s="117"/>
      <c r="AV36" s="3"/>
      <c r="AW36" s="3"/>
      <c r="AX36" s="3"/>
      <c r="AY36" s="3"/>
      <c r="AZ36" s="3"/>
      <c r="BA36" s="3"/>
      <c r="BB36" s="3"/>
      <c r="BC36" s="3"/>
      <c r="BD36" s="3"/>
    </row>
    <row r="37" spans="1:56" ht="20.25">
      <c r="A37" s="2"/>
      <c r="B37" s="121" t="s">
        <v>100</v>
      </c>
      <c r="C37" s="121"/>
      <c r="D37" s="121"/>
      <c r="E37" s="121"/>
      <c r="F37" s="121"/>
      <c r="G37" s="121"/>
      <c r="H37" s="121"/>
      <c r="I37" s="121"/>
      <c r="J37" s="121"/>
      <c r="K37" s="121"/>
      <c r="L37" s="121"/>
      <c r="M37" s="121"/>
      <c r="N37" s="121"/>
      <c r="O37" s="121"/>
      <c r="P37" s="121"/>
      <c r="Q37" s="121"/>
      <c r="R37" s="121"/>
      <c r="S37" s="121"/>
      <c r="T37" s="121"/>
      <c r="U37" s="121"/>
      <c r="V37" s="121"/>
      <c r="W37" s="117"/>
      <c r="X37" s="117"/>
      <c r="Y37" s="117"/>
      <c r="Z37" s="117"/>
      <c r="AA37" s="122" t="s">
        <v>101</v>
      </c>
      <c r="AB37" s="122"/>
      <c r="AC37" s="122"/>
      <c r="AD37" s="122"/>
      <c r="AE37" s="122"/>
      <c r="AF37" s="122"/>
      <c r="AG37" s="122"/>
      <c r="AH37" s="122"/>
      <c r="AI37" s="122"/>
      <c r="AJ37" s="122"/>
      <c r="AK37" s="122"/>
      <c r="AL37" s="122"/>
      <c r="AM37" s="122"/>
      <c r="AN37" s="122"/>
      <c r="AO37" s="122"/>
      <c r="AP37" s="122"/>
      <c r="AQ37" s="122"/>
      <c r="AR37" s="117"/>
      <c r="AS37" s="117"/>
      <c r="AT37" s="117"/>
      <c r="AU37" s="117"/>
      <c r="AV37" s="3"/>
      <c r="AW37" s="3"/>
      <c r="AX37" s="3"/>
      <c r="AY37" s="3"/>
      <c r="AZ37" s="3"/>
      <c r="BA37" s="3"/>
      <c r="BB37" s="3"/>
      <c r="BC37" s="3"/>
      <c r="BD37" s="3"/>
    </row>
    <row r="38" spans="1:56" ht="20.25">
      <c r="A38" s="2"/>
      <c r="B38" s="121" t="s">
        <v>113</v>
      </c>
      <c r="C38" s="121"/>
      <c r="D38" s="121"/>
      <c r="E38" s="121"/>
      <c r="F38" s="121"/>
      <c r="G38" s="121"/>
      <c r="H38" s="121"/>
      <c r="I38" s="121"/>
      <c r="J38" s="121"/>
      <c r="K38" s="121"/>
      <c r="L38" s="121"/>
      <c r="M38" s="121"/>
      <c r="N38" s="121"/>
      <c r="O38" s="121"/>
      <c r="P38" s="121"/>
      <c r="Q38" s="121"/>
      <c r="R38" s="121"/>
      <c r="S38" s="121"/>
      <c r="T38" s="121"/>
      <c r="U38" s="121"/>
      <c r="V38" s="121"/>
      <c r="W38" s="117"/>
      <c r="X38" s="117"/>
      <c r="Y38" s="117"/>
      <c r="Z38" s="117"/>
      <c r="AA38" s="121" t="s">
        <v>102</v>
      </c>
      <c r="AB38" s="121"/>
      <c r="AC38" s="121"/>
      <c r="AD38" s="121"/>
      <c r="AE38" s="121"/>
      <c r="AF38" s="121"/>
      <c r="AG38" s="121"/>
      <c r="AH38" s="121"/>
      <c r="AI38" s="121"/>
      <c r="AJ38" s="121"/>
      <c r="AK38" s="121"/>
      <c r="AL38" s="121"/>
      <c r="AM38" s="121"/>
      <c r="AN38" s="121"/>
      <c r="AO38" s="121"/>
      <c r="AP38" s="121"/>
      <c r="AQ38" s="121"/>
      <c r="AR38" s="121"/>
      <c r="AS38" s="121"/>
      <c r="AT38" s="117"/>
      <c r="AU38" s="117"/>
      <c r="AV38" s="3"/>
      <c r="AW38" s="3"/>
      <c r="AX38" s="3"/>
      <c r="AY38" s="3"/>
      <c r="AZ38" s="3"/>
      <c r="BA38" s="3"/>
      <c r="BB38" s="3"/>
      <c r="BC38" s="3"/>
      <c r="BD38" s="3"/>
    </row>
    <row r="39" spans="1:56" ht="20.25">
      <c r="A39" s="2"/>
      <c r="B39" s="122" t="s">
        <v>106</v>
      </c>
      <c r="C39" s="122"/>
      <c r="D39" s="122"/>
      <c r="E39" s="122"/>
      <c r="F39" s="122"/>
      <c r="G39" s="122"/>
      <c r="H39" s="122"/>
      <c r="I39" s="122"/>
      <c r="J39" s="122"/>
      <c r="K39" s="122"/>
      <c r="L39" s="122"/>
      <c r="M39" s="122"/>
      <c r="N39" s="122"/>
      <c r="O39" s="122"/>
      <c r="P39" s="122"/>
      <c r="Q39" s="122"/>
      <c r="R39" s="122"/>
      <c r="S39" s="122"/>
      <c r="T39" s="122"/>
      <c r="U39" s="122"/>
      <c r="V39" s="122"/>
      <c r="W39" s="122"/>
      <c r="X39" s="122"/>
      <c r="Y39" s="117"/>
      <c r="Z39" s="117"/>
      <c r="AA39" s="121" t="s">
        <v>103</v>
      </c>
      <c r="AB39" s="121"/>
      <c r="AC39" s="121"/>
      <c r="AD39" s="121"/>
      <c r="AE39" s="121"/>
      <c r="AF39" s="121"/>
      <c r="AG39" s="121"/>
      <c r="AH39" s="121"/>
      <c r="AI39" s="121"/>
      <c r="AJ39" s="121"/>
      <c r="AK39" s="121"/>
      <c r="AL39" s="121"/>
      <c r="AM39" s="121"/>
      <c r="AN39" s="121"/>
      <c r="AO39" s="121"/>
      <c r="AP39" s="121"/>
      <c r="AQ39" s="121"/>
      <c r="AR39" s="121"/>
      <c r="AS39" s="121"/>
      <c r="AT39" s="117"/>
      <c r="AU39" s="117"/>
      <c r="AV39" s="3"/>
      <c r="AW39" s="3"/>
      <c r="AX39" s="3"/>
      <c r="AY39" s="3"/>
      <c r="AZ39" s="3"/>
      <c r="BA39" s="3"/>
      <c r="BB39" s="3"/>
      <c r="BC39" s="3"/>
      <c r="BD39" s="3"/>
    </row>
    <row r="40" spans="1:56" ht="21">
      <c r="A40" s="3"/>
      <c r="B40" s="123" t="s">
        <v>107</v>
      </c>
      <c r="C40" s="123"/>
      <c r="D40" s="123"/>
      <c r="E40" s="123"/>
      <c r="F40" s="123"/>
      <c r="G40" s="123"/>
      <c r="H40" s="123"/>
      <c r="I40" s="123"/>
      <c r="J40" s="123"/>
      <c r="K40" s="123"/>
      <c r="L40" s="123"/>
      <c r="M40" s="123"/>
      <c r="N40" s="123"/>
      <c r="O40" s="123"/>
      <c r="P40" s="123"/>
      <c r="Q40" s="123"/>
      <c r="R40" s="123"/>
      <c r="S40" s="123"/>
      <c r="T40" s="123"/>
      <c r="U40" s="123"/>
      <c r="V40" s="123"/>
      <c r="W40" s="123"/>
      <c r="X40" s="123"/>
      <c r="Y40" s="118"/>
      <c r="Z40" s="118"/>
      <c r="AA40" s="123" t="s">
        <v>105</v>
      </c>
      <c r="AB40" s="123"/>
      <c r="AC40" s="123"/>
      <c r="AD40" s="123"/>
      <c r="AE40" s="123"/>
      <c r="AF40" s="123"/>
      <c r="AG40" s="123"/>
      <c r="AH40" s="123"/>
      <c r="AI40" s="123"/>
      <c r="AJ40" s="123"/>
      <c r="AK40" s="123"/>
      <c r="AL40" s="123"/>
      <c r="AM40" s="123"/>
      <c r="AN40" s="123"/>
      <c r="AO40" s="123"/>
      <c r="AP40" s="123"/>
      <c r="AQ40" s="123"/>
      <c r="AR40" s="123"/>
      <c r="AS40" s="123"/>
      <c r="AT40" s="118"/>
      <c r="AU40" s="118"/>
      <c r="AV40" s="3"/>
      <c r="AW40" s="3"/>
      <c r="AX40" s="3"/>
      <c r="AY40" s="3"/>
      <c r="AZ40" s="3"/>
      <c r="BA40" s="3"/>
      <c r="BB40" s="3"/>
      <c r="BC40" s="3"/>
      <c r="BD40" s="3"/>
    </row>
    <row r="41" spans="1:56" ht="21">
      <c r="A41" s="3"/>
      <c r="B41" s="123" t="s">
        <v>108</v>
      </c>
      <c r="C41" s="123"/>
      <c r="D41" s="123"/>
      <c r="E41" s="123"/>
      <c r="F41" s="123"/>
      <c r="G41" s="123"/>
      <c r="H41" s="123"/>
      <c r="I41" s="123"/>
      <c r="J41" s="123"/>
      <c r="K41" s="123"/>
      <c r="L41" s="123"/>
      <c r="M41" s="123"/>
      <c r="N41" s="123"/>
      <c r="O41" s="123"/>
      <c r="P41" s="123"/>
      <c r="Q41" s="123"/>
      <c r="R41" s="123"/>
      <c r="S41" s="123"/>
      <c r="T41" s="123"/>
      <c r="U41" s="123"/>
      <c r="V41" s="123"/>
      <c r="W41" s="123"/>
      <c r="X41" s="123"/>
      <c r="Y41" s="118"/>
      <c r="Z41" s="118"/>
      <c r="AA41" s="123" t="s">
        <v>104</v>
      </c>
      <c r="AB41" s="123"/>
      <c r="AC41" s="123"/>
      <c r="AD41" s="123"/>
      <c r="AE41" s="123"/>
      <c r="AF41" s="123"/>
      <c r="AG41" s="123"/>
      <c r="AH41" s="123"/>
      <c r="AI41" s="123"/>
      <c r="AJ41" s="123"/>
      <c r="AK41" s="123"/>
      <c r="AL41" s="123"/>
      <c r="AM41" s="123"/>
      <c r="AN41" s="123"/>
      <c r="AO41" s="123"/>
      <c r="AP41" s="123"/>
      <c r="AQ41" s="123"/>
      <c r="AR41" s="123"/>
      <c r="AS41" s="123"/>
      <c r="AT41" s="118"/>
      <c r="AU41" s="118"/>
      <c r="AV41" s="3"/>
      <c r="AW41" s="3"/>
      <c r="AX41" s="3"/>
      <c r="AY41" s="3"/>
      <c r="AZ41" s="3"/>
      <c r="BA41" s="3"/>
      <c r="BB41" s="3"/>
      <c r="BC41" s="3"/>
      <c r="BD41" s="3"/>
    </row>
    <row r="42" spans="1:56" ht="21">
      <c r="A42" s="3"/>
      <c r="B42" s="123" t="s">
        <v>109</v>
      </c>
      <c r="C42" s="123"/>
      <c r="D42" s="123"/>
      <c r="E42" s="123"/>
      <c r="F42" s="123"/>
      <c r="G42" s="123"/>
      <c r="H42" s="123"/>
      <c r="I42" s="123"/>
      <c r="J42" s="123"/>
      <c r="K42" s="123"/>
      <c r="L42" s="123"/>
      <c r="M42" s="123"/>
      <c r="N42" s="123"/>
      <c r="O42" s="123"/>
      <c r="P42" s="123"/>
      <c r="Q42" s="123"/>
      <c r="R42" s="123"/>
      <c r="S42" s="123"/>
      <c r="T42" s="123"/>
      <c r="U42" s="123"/>
      <c r="V42" s="123"/>
      <c r="W42" s="123"/>
      <c r="X42" s="123"/>
      <c r="Y42" s="118"/>
      <c r="Z42" s="118"/>
      <c r="AA42" s="124" t="s">
        <v>111</v>
      </c>
      <c r="AB42" s="124"/>
      <c r="AC42" s="124"/>
      <c r="AD42" s="124"/>
      <c r="AE42" s="124"/>
      <c r="AF42" s="124"/>
      <c r="AG42" s="124"/>
      <c r="AH42" s="124"/>
      <c r="AI42" s="124"/>
      <c r="AJ42" s="124"/>
      <c r="AK42" s="124"/>
      <c r="AL42" s="124"/>
      <c r="AM42" s="124"/>
      <c r="AN42" s="124"/>
      <c r="AO42" s="124"/>
      <c r="AP42" s="118"/>
      <c r="AQ42" s="118"/>
      <c r="AR42" s="118"/>
      <c r="AS42" s="118"/>
      <c r="AT42" s="118"/>
      <c r="AU42" s="118"/>
      <c r="AV42" s="3"/>
      <c r="AW42" s="3"/>
      <c r="AX42" s="3"/>
      <c r="AY42" s="3"/>
      <c r="AZ42" s="3"/>
      <c r="BA42" s="3"/>
      <c r="BB42" s="3"/>
      <c r="BC42" s="3"/>
      <c r="BD42" s="3"/>
    </row>
    <row r="43" spans="1:56" ht="21">
      <c r="B43" s="126" t="s">
        <v>110</v>
      </c>
      <c r="C43" s="126"/>
      <c r="D43" s="126"/>
      <c r="E43" s="126"/>
      <c r="F43" s="126"/>
      <c r="G43" s="126"/>
      <c r="H43" s="126"/>
      <c r="I43" s="126"/>
      <c r="J43" s="126"/>
      <c r="K43" s="126"/>
      <c r="L43" s="126"/>
      <c r="M43" s="126"/>
      <c r="N43" s="126"/>
      <c r="O43" s="126"/>
      <c r="P43" s="126"/>
      <c r="Q43" s="126"/>
      <c r="R43" s="126"/>
      <c r="S43" s="126"/>
      <c r="T43" s="126"/>
      <c r="U43" s="126"/>
      <c r="V43" s="126"/>
      <c r="W43" s="126"/>
      <c r="X43" s="126"/>
      <c r="Y43" s="119"/>
      <c r="Z43" s="119"/>
      <c r="AA43" s="125" t="s">
        <v>112</v>
      </c>
      <c r="AB43" s="125"/>
      <c r="AC43" s="125"/>
      <c r="AD43" s="125"/>
      <c r="AE43" s="125"/>
      <c r="AF43" s="125"/>
      <c r="AG43" s="125"/>
      <c r="AH43" s="125"/>
      <c r="AI43" s="125"/>
      <c r="AJ43" s="125"/>
      <c r="AK43" s="125"/>
      <c r="AL43" s="125"/>
      <c r="AM43" s="125"/>
      <c r="AN43" s="125"/>
      <c r="AO43" s="125"/>
      <c r="AP43" s="119"/>
      <c r="AQ43" s="119"/>
      <c r="AR43" s="119"/>
      <c r="AS43" s="119"/>
      <c r="AT43" s="119"/>
      <c r="AU43" s="119"/>
    </row>
    <row r="44" spans="1:56">
      <c r="B44" s="127"/>
      <c r="C44" s="127"/>
      <c r="D44" s="127"/>
      <c r="E44" s="127"/>
      <c r="F44" s="127"/>
      <c r="G44" s="127"/>
      <c r="H44" s="127"/>
      <c r="I44" s="127"/>
      <c r="J44" s="127"/>
      <c r="K44" s="127"/>
      <c r="L44" s="127"/>
      <c r="M44" s="127"/>
      <c r="N44" s="127"/>
      <c r="O44" s="127"/>
      <c r="P44" s="127"/>
      <c r="Q44" s="127"/>
      <c r="R44" s="127"/>
      <c r="S44" s="127"/>
      <c r="T44" s="127"/>
      <c r="U44" s="127"/>
      <c r="V44" s="127"/>
      <c r="W44" s="127"/>
      <c r="X44" s="127"/>
    </row>
    <row r="45" spans="1:56" ht="15.75" thickBot="1">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L45" s="82"/>
      <c r="AM45" s="82"/>
      <c r="AN45" s="82"/>
      <c r="AO45" s="82"/>
      <c r="AP45" s="82"/>
      <c r="AQ45" s="82"/>
      <c r="AR45" s="82"/>
      <c r="AS45" s="82"/>
      <c r="AT45" s="82"/>
      <c r="AU45" s="82"/>
      <c r="AV45" s="82"/>
    </row>
    <row r="46" spans="1:56" ht="21.75" thickTop="1" thickBot="1">
      <c r="A46" s="94"/>
      <c r="B46" s="128" t="s">
        <v>115</v>
      </c>
      <c r="C46" s="129"/>
      <c r="D46" s="129"/>
      <c r="E46" s="129"/>
      <c r="F46" s="129"/>
      <c r="G46" s="129"/>
      <c r="H46" s="129"/>
      <c r="I46" s="129"/>
      <c r="J46" s="129"/>
      <c r="K46" s="129"/>
      <c r="L46" s="129"/>
      <c r="M46" s="129"/>
      <c r="N46" s="129"/>
      <c r="O46" s="129"/>
      <c r="P46" s="129"/>
      <c r="Q46" s="129"/>
      <c r="R46" s="129"/>
      <c r="S46" s="129"/>
      <c r="T46" s="129"/>
      <c r="U46" s="129"/>
      <c r="V46" s="129"/>
      <c r="W46" s="129"/>
      <c r="X46" s="129"/>
      <c r="Y46" s="129"/>
      <c r="Z46" s="129"/>
      <c r="AA46" s="129"/>
      <c r="AB46" s="129"/>
      <c r="AC46" s="129"/>
      <c r="AD46" s="129"/>
      <c r="AE46" s="129"/>
      <c r="AF46" s="129"/>
      <c r="AG46" s="129"/>
      <c r="AH46" s="129"/>
      <c r="AI46" s="129"/>
      <c r="AJ46" s="129"/>
      <c r="AK46" s="129"/>
      <c r="AL46" s="129"/>
      <c r="AM46" s="129"/>
      <c r="AN46" s="129"/>
      <c r="AO46" s="129"/>
      <c r="AP46" s="129"/>
      <c r="AQ46" s="129"/>
      <c r="AR46" s="129"/>
      <c r="AS46" s="129"/>
      <c r="AT46" s="129"/>
      <c r="AU46" s="130"/>
      <c r="AV46" s="82"/>
      <c r="AW46" s="94"/>
      <c r="AX46" s="94"/>
      <c r="AY46" s="94"/>
      <c r="AZ46" s="94"/>
      <c r="BA46" s="94"/>
      <c r="BB46" s="94"/>
    </row>
    <row r="47" spans="1:56" ht="15.75" thickTop="1">
      <c r="A47" s="94"/>
      <c r="B47" s="94"/>
      <c r="C47" s="94"/>
      <c r="D47" s="94"/>
      <c r="E47" s="94"/>
      <c r="F47" s="82">
        <f>SUM(F7,G7)</f>
        <v>1</v>
      </c>
      <c r="G47" s="82"/>
      <c r="H47" s="82"/>
      <c r="I47" s="82" t="s">
        <v>16</v>
      </c>
      <c r="J47" s="82">
        <f>J7</f>
        <v>0</v>
      </c>
      <c r="K47" s="82">
        <f>K7*2</f>
        <v>0</v>
      </c>
      <c r="L47" s="82">
        <f>L7*4</f>
        <v>0</v>
      </c>
      <c r="M47" s="82">
        <f>M7*8</f>
        <v>0</v>
      </c>
      <c r="N47" s="82">
        <f>N7*10</f>
        <v>10</v>
      </c>
      <c r="O47" s="82">
        <f>O7*20</f>
        <v>20</v>
      </c>
      <c r="P47" s="82">
        <f>P7*40</f>
        <v>0</v>
      </c>
      <c r="Q47" s="82"/>
      <c r="R47" s="82">
        <f>R7</f>
        <v>1</v>
      </c>
      <c r="S47" s="82">
        <f>S7*2</f>
        <v>0</v>
      </c>
      <c r="T47" s="82">
        <f>T7*4</f>
        <v>0</v>
      </c>
      <c r="U47" s="82">
        <f>U7*8</f>
        <v>0</v>
      </c>
      <c r="V47" s="82">
        <f>V7*10</f>
        <v>0</v>
      </c>
      <c r="W47" s="82">
        <f>W7*20</f>
        <v>20</v>
      </c>
      <c r="X47" s="82"/>
      <c r="Y47" s="82">
        <f>Y7*1</f>
        <v>1</v>
      </c>
      <c r="Z47" s="82">
        <f>Z7*2</f>
        <v>0</v>
      </c>
      <c r="AA47" s="82">
        <f>AA7*4</f>
        <v>0</v>
      </c>
      <c r="AB47" s="82">
        <f>AB7*8</f>
        <v>8</v>
      </c>
      <c r="AC47" s="82">
        <f>AC7*10</f>
        <v>10</v>
      </c>
      <c r="AD47" s="82">
        <f>AD7*20</f>
        <v>0</v>
      </c>
      <c r="AE47" s="82">
        <f>AE7*1</f>
        <v>1</v>
      </c>
      <c r="AF47" s="82">
        <f>AF7*2</f>
        <v>2</v>
      </c>
      <c r="AG47" s="82">
        <f>AG7*4</f>
        <v>0</v>
      </c>
      <c r="AH47" s="82">
        <f>AH7*1</f>
        <v>1</v>
      </c>
      <c r="AI47" s="82">
        <f>AI7*2</f>
        <v>2</v>
      </c>
      <c r="AJ47" s="82">
        <f>AJ7*4</f>
        <v>0</v>
      </c>
      <c r="AK47" s="82">
        <f>AK7*8</f>
        <v>0</v>
      </c>
      <c r="AL47" s="82">
        <f>AL7*10</f>
        <v>0</v>
      </c>
      <c r="AM47" s="82">
        <f>AM7*1</f>
        <v>0</v>
      </c>
      <c r="AN47" s="82">
        <f>AN7*2</f>
        <v>0</v>
      </c>
      <c r="AO47" s="82">
        <f>AO7*4</f>
        <v>0</v>
      </c>
      <c r="AP47" s="82">
        <f>AP7*8</f>
        <v>0</v>
      </c>
      <c r="AQ47" s="82">
        <f>AQ7*10</f>
        <v>0</v>
      </c>
      <c r="AR47" s="82">
        <f>AR7*20</f>
        <v>20</v>
      </c>
      <c r="AS47" s="82">
        <f>AS7*40</f>
        <v>0</v>
      </c>
      <c r="AT47" s="82">
        <f>AT7*80</f>
        <v>0</v>
      </c>
      <c r="AU47" s="82"/>
      <c r="AV47" s="82"/>
      <c r="AW47" s="94"/>
      <c r="AX47" s="94"/>
      <c r="AY47" s="94"/>
      <c r="AZ47" s="94"/>
      <c r="BA47" s="94"/>
      <c r="BB47" s="94"/>
    </row>
    <row r="48" spans="1:56">
      <c r="A48" s="94"/>
      <c r="B48" s="94"/>
      <c r="C48" s="94"/>
      <c r="D48" s="94"/>
      <c r="E48" s="94"/>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c r="AJ48" s="82"/>
      <c r="AK48" s="82"/>
      <c r="AL48" s="82"/>
      <c r="AM48" s="82"/>
      <c r="AN48" s="82"/>
      <c r="AO48" s="82"/>
      <c r="AP48" s="82"/>
      <c r="AQ48" s="82"/>
      <c r="AR48" s="82"/>
      <c r="AS48" s="82"/>
      <c r="AT48" s="82"/>
      <c r="AU48" s="82"/>
      <c r="AV48" s="82"/>
      <c r="AW48" s="94"/>
      <c r="AX48" s="94"/>
      <c r="AY48" s="94"/>
      <c r="AZ48" s="94"/>
      <c r="BA48" s="94"/>
      <c r="BB48" s="94"/>
    </row>
    <row r="49" spans="1:54">
      <c r="A49" s="94"/>
      <c r="B49" s="94"/>
      <c r="C49" s="94"/>
      <c r="D49" s="94"/>
      <c r="E49" s="94"/>
      <c r="F49" s="82"/>
      <c r="G49" s="82"/>
      <c r="H49" s="82"/>
      <c r="I49" s="82" t="s">
        <v>17</v>
      </c>
      <c r="J49" s="82">
        <f>SUM(J7:Q7)</f>
        <v>2</v>
      </c>
      <c r="K49" s="82"/>
      <c r="L49" s="82"/>
      <c r="M49" s="82"/>
      <c r="N49" s="82"/>
      <c r="O49" s="82"/>
      <c r="P49" s="82"/>
      <c r="Q49" s="82"/>
      <c r="R49" s="82">
        <f>SUM(R7:X7)</f>
        <v>2</v>
      </c>
      <c r="S49" s="82"/>
      <c r="T49" s="82"/>
      <c r="U49" s="82"/>
      <c r="V49" s="82"/>
      <c r="W49" s="82"/>
      <c r="X49" s="82"/>
      <c r="Y49" s="82">
        <f>SUM(Y7:AU7)</f>
        <v>9</v>
      </c>
      <c r="Z49" s="82"/>
      <c r="AA49" s="82"/>
      <c r="AB49" s="82"/>
      <c r="AC49" s="82"/>
      <c r="AD49" s="82"/>
      <c r="AE49" s="82"/>
      <c r="AF49" s="82"/>
      <c r="AG49" s="82"/>
      <c r="AH49" s="82"/>
      <c r="AI49" s="82"/>
      <c r="AJ49" s="82"/>
      <c r="AK49" s="82"/>
      <c r="AL49" s="82"/>
      <c r="AM49" s="82"/>
      <c r="AN49" s="82"/>
      <c r="AO49" s="82"/>
      <c r="AP49" s="82"/>
      <c r="AQ49" s="82"/>
      <c r="AR49" s="82"/>
      <c r="AS49" s="82"/>
      <c r="AT49" s="82"/>
      <c r="AU49" s="82"/>
      <c r="AV49" s="82"/>
      <c r="AW49" s="94"/>
      <c r="AX49" s="94"/>
      <c r="AY49" s="94"/>
      <c r="AZ49" s="94"/>
      <c r="BA49" s="94"/>
      <c r="BB49" s="94"/>
    </row>
    <row r="50" spans="1:54">
      <c r="A50" s="94"/>
      <c r="B50" s="94"/>
      <c r="C50" s="94"/>
      <c r="D50" s="94"/>
      <c r="E50" s="94"/>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c r="AJ50" s="82"/>
      <c r="AK50" s="82"/>
      <c r="AL50" s="82"/>
      <c r="AM50" s="82"/>
      <c r="AN50" s="82"/>
      <c r="AO50" s="82"/>
      <c r="AP50" s="82"/>
      <c r="AQ50" s="82"/>
      <c r="AR50" s="82"/>
      <c r="AS50" s="82"/>
      <c r="AT50" s="82"/>
      <c r="AU50" s="82"/>
      <c r="AV50" s="82"/>
      <c r="AW50" s="94"/>
      <c r="AX50" s="94"/>
      <c r="AY50" s="94"/>
      <c r="AZ50" s="94"/>
      <c r="BA50" s="94"/>
      <c r="BB50" s="94"/>
    </row>
    <row r="51" spans="1:54">
      <c r="A51" s="94"/>
      <c r="B51" s="94"/>
      <c r="C51" s="94"/>
      <c r="D51" s="94"/>
      <c r="E51" s="94"/>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s="82"/>
      <c r="AJ51" s="82"/>
      <c r="AK51" s="82"/>
      <c r="AL51" s="82"/>
      <c r="AM51" s="82"/>
      <c r="AN51" s="82"/>
      <c r="AO51" s="82"/>
      <c r="AP51" s="82"/>
      <c r="AQ51" s="82"/>
      <c r="AR51" s="82"/>
      <c r="AS51" s="82"/>
      <c r="AT51" s="82"/>
      <c r="AU51" s="82"/>
      <c r="AV51" s="82"/>
      <c r="AW51" s="94"/>
      <c r="AX51" s="94"/>
      <c r="AY51" s="94"/>
      <c r="AZ51" s="94"/>
      <c r="BA51" s="94"/>
      <c r="BB51" s="94"/>
    </row>
    <row r="52" spans="1:54">
      <c r="A52" s="94"/>
      <c r="B52" s="94"/>
      <c r="C52" s="94"/>
      <c r="D52" s="94"/>
      <c r="E52" s="94"/>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94"/>
      <c r="AX52" s="94"/>
      <c r="AY52" s="94"/>
      <c r="AZ52" s="94"/>
      <c r="BA52" s="94"/>
      <c r="BB52" s="94"/>
    </row>
    <row r="53" spans="1:54">
      <c r="A53" s="94"/>
      <c r="B53" s="94"/>
      <c r="C53" s="94"/>
      <c r="D53" s="94"/>
      <c r="E53" s="94"/>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K53" s="82"/>
      <c r="AL53" s="82"/>
      <c r="AM53" s="82"/>
      <c r="AN53" s="82"/>
      <c r="AO53" s="82"/>
      <c r="AP53" s="82"/>
      <c r="AQ53" s="82"/>
      <c r="AR53" s="82"/>
      <c r="AS53" s="82"/>
      <c r="AT53" s="82"/>
      <c r="AU53" s="82"/>
      <c r="AV53" s="82"/>
      <c r="AW53" s="94"/>
      <c r="AX53" s="94"/>
      <c r="AY53" s="94"/>
      <c r="AZ53" s="94"/>
      <c r="BA53" s="94"/>
      <c r="BB53" s="94"/>
    </row>
    <row r="54" spans="1:54">
      <c r="A54" s="94"/>
      <c r="B54" s="94"/>
      <c r="C54" s="94"/>
      <c r="D54" s="94"/>
      <c r="E54" s="94"/>
      <c r="F54" s="94"/>
      <c r="G54" s="94"/>
      <c r="H54" s="94"/>
      <c r="I54" s="94"/>
      <c r="J54" s="94"/>
      <c r="K54" s="94"/>
      <c r="L54" s="94"/>
      <c r="M54" s="94"/>
      <c r="N54" s="94"/>
      <c r="O54" s="94"/>
      <c r="P54" s="94"/>
      <c r="Q54" s="94"/>
      <c r="R54" s="94"/>
      <c r="S54" s="94"/>
      <c r="T54" s="94"/>
      <c r="U54" s="94"/>
      <c r="V54" s="94"/>
      <c r="W54" s="94"/>
      <c r="X54" s="94"/>
      <c r="Y54" s="94"/>
      <c r="Z54" s="94"/>
      <c r="AA54" s="94"/>
      <c r="AB54" s="94"/>
      <c r="AC54" s="94"/>
      <c r="AD54" s="94"/>
      <c r="AE54" s="94"/>
      <c r="AF54" s="94"/>
      <c r="AG54" s="94"/>
      <c r="AH54" s="94"/>
      <c r="AI54" s="94"/>
      <c r="AJ54" s="94"/>
      <c r="AK54" s="94"/>
      <c r="AL54" s="94"/>
      <c r="AM54" s="94"/>
      <c r="AN54" s="94"/>
      <c r="AO54" s="94"/>
      <c r="AP54" s="94"/>
      <c r="AQ54" s="94"/>
      <c r="AR54" s="94"/>
      <c r="AS54" s="94"/>
      <c r="AT54" s="94"/>
      <c r="AU54" s="94"/>
      <c r="AV54" s="94"/>
      <c r="AW54" s="94"/>
      <c r="AX54" s="94"/>
      <c r="AY54" s="94"/>
      <c r="AZ54" s="94"/>
      <c r="BA54" s="94"/>
      <c r="BB54" s="94"/>
    </row>
    <row r="55" spans="1:54">
      <c r="A55" s="94"/>
      <c r="B55" s="94"/>
      <c r="C55" s="94"/>
      <c r="D55" s="94"/>
      <c r="E55" s="94"/>
      <c r="F55" s="94"/>
      <c r="G55" s="94"/>
      <c r="H55" s="94"/>
      <c r="I55" s="94"/>
      <c r="J55" s="94"/>
      <c r="K55" s="94"/>
      <c r="L55" s="94"/>
      <c r="M55" s="94"/>
      <c r="N55" s="94"/>
      <c r="O55" s="94"/>
      <c r="P55" s="94"/>
      <c r="Q55" s="94"/>
      <c r="R55" s="94"/>
      <c r="S55" s="94"/>
      <c r="T55" s="94"/>
      <c r="U55" s="94"/>
      <c r="V55" s="94"/>
      <c r="W55" s="94"/>
      <c r="X55" s="94"/>
      <c r="Y55" s="94"/>
      <c r="Z55" s="94"/>
      <c r="AA55" s="94"/>
      <c r="AB55" s="94"/>
      <c r="AC55" s="94"/>
      <c r="AD55" s="94"/>
      <c r="AE55" s="94"/>
      <c r="AF55" s="94"/>
      <c r="AG55" s="94"/>
      <c r="AH55" s="94"/>
      <c r="AI55" s="94"/>
      <c r="AJ55" s="94"/>
      <c r="AK55" s="94"/>
      <c r="AL55" s="94"/>
      <c r="AM55" s="94"/>
      <c r="AN55" s="94"/>
      <c r="AO55" s="94"/>
      <c r="AP55" s="94"/>
      <c r="AQ55" s="94"/>
      <c r="AR55" s="94"/>
      <c r="AS55" s="94"/>
      <c r="AT55" s="94"/>
      <c r="AU55" s="94"/>
      <c r="AV55" s="94"/>
      <c r="AW55" s="94"/>
      <c r="AX55" s="94"/>
      <c r="AY55" s="94"/>
      <c r="AZ55" s="94"/>
      <c r="BA55" s="94"/>
      <c r="BB55" s="94"/>
    </row>
    <row r="56" spans="1:54">
      <c r="A56" s="94"/>
      <c r="B56" s="94"/>
      <c r="C56" s="94"/>
      <c r="D56" s="94"/>
      <c r="E56" s="94"/>
      <c r="F56" s="94"/>
      <c r="G56" s="94"/>
      <c r="H56" s="94"/>
      <c r="I56" s="94"/>
      <c r="J56" s="94"/>
      <c r="K56" s="94"/>
      <c r="L56" s="94"/>
      <c r="M56" s="94"/>
      <c r="N56" s="94"/>
      <c r="O56" s="94"/>
      <c r="P56" s="94"/>
      <c r="Q56" s="94"/>
      <c r="R56" s="94"/>
      <c r="S56" s="94"/>
      <c r="T56" s="94"/>
      <c r="U56" s="94"/>
      <c r="V56" s="94"/>
      <c r="W56" s="94"/>
      <c r="X56" s="94"/>
      <c r="Y56" s="94"/>
      <c r="Z56" s="94"/>
      <c r="AA56" s="94"/>
      <c r="AB56" s="94"/>
      <c r="AC56" s="94"/>
      <c r="AD56" s="94"/>
      <c r="AE56" s="94"/>
      <c r="AF56" s="94"/>
      <c r="AG56" s="94"/>
      <c r="AH56" s="94"/>
      <c r="AI56" s="94"/>
      <c r="AJ56" s="94"/>
      <c r="AK56" s="94"/>
      <c r="AL56" s="94"/>
      <c r="AM56" s="94"/>
      <c r="AN56" s="94"/>
      <c r="AO56" s="94"/>
      <c r="AP56" s="94"/>
      <c r="AQ56" s="94"/>
      <c r="AR56" s="94"/>
      <c r="AS56" s="94"/>
      <c r="AT56" s="94"/>
      <c r="AU56" s="94"/>
      <c r="AV56" s="94"/>
      <c r="AW56" s="94"/>
      <c r="AX56" s="94"/>
      <c r="AY56" s="94"/>
      <c r="AZ56" s="94"/>
      <c r="BA56" s="94"/>
      <c r="BB56" s="94"/>
    </row>
    <row r="57" spans="1:54">
      <c r="A57" s="94"/>
      <c r="B57" s="94"/>
      <c r="C57" s="94"/>
      <c r="D57" s="94"/>
      <c r="E57" s="94"/>
      <c r="F57" s="94"/>
      <c r="G57" s="94"/>
      <c r="H57" s="94"/>
      <c r="I57" s="94"/>
      <c r="J57" s="94"/>
      <c r="K57" s="94"/>
      <c r="L57" s="94"/>
      <c r="M57" s="94"/>
      <c r="N57" s="94"/>
      <c r="O57" s="94"/>
      <c r="P57" s="94"/>
      <c r="Q57" s="94"/>
      <c r="R57" s="94"/>
      <c r="S57" s="94"/>
      <c r="T57" s="94"/>
      <c r="U57" s="94"/>
      <c r="V57" s="94"/>
      <c r="W57" s="94"/>
      <c r="X57" s="94"/>
      <c r="Y57" s="94"/>
      <c r="Z57" s="94"/>
      <c r="AA57" s="94"/>
      <c r="AB57" s="94"/>
      <c r="AC57" s="94"/>
      <c r="AD57" s="94"/>
      <c r="AE57" s="94"/>
      <c r="AF57" s="94"/>
      <c r="AG57" s="94"/>
      <c r="AH57" s="94"/>
      <c r="AI57" s="94"/>
      <c r="AJ57" s="94"/>
      <c r="AK57" s="94"/>
      <c r="AL57" s="94"/>
      <c r="AM57" s="94"/>
      <c r="AN57" s="94"/>
      <c r="AO57" s="94"/>
      <c r="AP57" s="94"/>
      <c r="AQ57" s="94"/>
      <c r="AR57" s="94"/>
      <c r="AS57" s="94"/>
      <c r="AT57" s="94"/>
      <c r="AU57" s="94"/>
      <c r="AV57" s="94"/>
      <c r="AW57" s="94"/>
      <c r="AX57" s="94"/>
      <c r="AY57" s="94"/>
      <c r="AZ57" s="94"/>
      <c r="BA57" s="94"/>
      <c r="BB57" s="94"/>
    </row>
    <row r="58" spans="1:54">
      <c r="A58" s="94"/>
      <c r="B58" s="94"/>
      <c r="C58" s="94"/>
      <c r="D58" s="94"/>
      <c r="E58" s="94"/>
      <c r="F58" s="94"/>
      <c r="G58" s="94"/>
      <c r="H58" s="94"/>
      <c r="I58" s="94"/>
      <c r="J58" s="94"/>
      <c r="K58" s="94"/>
      <c r="L58" s="94"/>
      <c r="M58" s="94"/>
      <c r="N58" s="94"/>
      <c r="O58" s="94"/>
      <c r="P58" s="94"/>
      <c r="Q58" s="94"/>
      <c r="R58" s="94"/>
      <c r="S58" s="94"/>
      <c r="T58" s="94"/>
      <c r="U58" s="94"/>
      <c r="V58" s="94"/>
      <c r="W58" s="94"/>
      <c r="X58" s="94"/>
      <c r="Y58" s="94"/>
      <c r="Z58" s="94"/>
      <c r="AA58" s="94"/>
      <c r="AB58" s="94"/>
      <c r="AC58" s="94"/>
      <c r="AD58" s="94"/>
      <c r="AE58" s="94"/>
      <c r="AF58" s="94"/>
      <c r="AG58" s="94"/>
      <c r="AH58" s="94"/>
      <c r="AI58" s="94"/>
      <c r="AJ58" s="94"/>
      <c r="AK58" s="94"/>
      <c r="AL58" s="94"/>
      <c r="AM58" s="94"/>
      <c r="AN58" s="94"/>
      <c r="AO58" s="94"/>
      <c r="AP58" s="94"/>
      <c r="AQ58" s="94"/>
      <c r="AR58" s="94"/>
      <c r="AS58" s="94"/>
      <c r="AT58" s="94"/>
      <c r="AU58" s="94"/>
      <c r="AV58" s="94"/>
      <c r="AW58" s="94"/>
      <c r="AX58" s="94"/>
      <c r="AY58" s="94"/>
      <c r="AZ58" s="94"/>
      <c r="BA58" s="94"/>
      <c r="BB58" s="94"/>
    </row>
    <row r="59" spans="1:54">
      <c r="A59" s="94"/>
      <c r="B59" s="94"/>
      <c r="C59" s="94"/>
      <c r="D59" s="94"/>
      <c r="E59" s="94"/>
      <c r="F59" s="94"/>
      <c r="G59" s="94"/>
      <c r="H59" s="94"/>
      <c r="I59" s="94"/>
      <c r="J59" s="94"/>
      <c r="K59" s="94"/>
      <c r="L59" s="94"/>
      <c r="M59" s="94"/>
      <c r="N59" s="94"/>
      <c r="O59" s="94"/>
      <c r="P59" s="94"/>
      <c r="Q59" s="94"/>
      <c r="R59" s="94"/>
      <c r="S59" s="94"/>
      <c r="T59" s="94"/>
      <c r="U59" s="94"/>
      <c r="V59" s="94"/>
      <c r="W59" s="94"/>
      <c r="X59" s="94"/>
      <c r="Y59" s="94"/>
      <c r="Z59" s="94"/>
      <c r="AA59" s="94"/>
      <c r="AB59" s="94"/>
      <c r="AC59" s="94"/>
      <c r="AD59" s="94"/>
      <c r="AE59" s="94"/>
      <c r="AF59" s="94"/>
      <c r="AG59" s="94"/>
      <c r="AH59" s="94"/>
      <c r="AI59" s="94"/>
      <c r="AJ59" s="94"/>
      <c r="AK59" s="94"/>
      <c r="AL59" s="94"/>
      <c r="AM59" s="94"/>
      <c r="AN59" s="94"/>
      <c r="AO59" s="94"/>
      <c r="AP59" s="94"/>
      <c r="AQ59" s="94"/>
      <c r="AR59" s="94"/>
      <c r="AS59" s="94"/>
      <c r="AT59" s="94"/>
      <c r="AU59" s="94"/>
      <c r="AV59" s="94"/>
      <c r="AW59" s="94"/>
      <c r="AX59" s="94"/>
      <c r="AY59" s="94"/>
      <c r="AZ59" s="94"/>
      <c r="BA59" s="94"/>
      <c r="BB59" s="94"/>
    </row>
    <row r="60" spans="1:54">
      <c r="A60" s="94"/>
      <c r="B60" s="94"/>
      <c r="C60" s="94"/>
      <c r="D60" s="94"/>
      <c r="E60" s="94"/>
      <c r="F60" s="94"/>
      <c r="G60" s="94"/>
      <c r="H60" s="94"/>
      <c r="I60" s="94"/>
      <c r="J60" s="94"/>
      <c r="K60" s="94"/>
      <c r="L60" s="94"/>
      <c r="M60" s="94"/>
      <c r="N60" s="94"/>
      <c r="O60" s="94"/>
      <c r="P60" s="94"/>
      <c r="Q60" s="94"/>
      <c r="R60" s="94"/>
      <c r="S60" s="94"/>
      <c r="T60" s="94"/>
      <c r="U60" s="94"/>
      <c r="V60" s="94"/>
      <c r="W60" s="94"/>
      <c r="X60" s="94"/>
      <c r="Y60" s="94"/>
      <c r="Z60" s="94"/>
      <c r="AA60" s="94"/>
      <c r="AB60" s="94"/>
      <c r="AC60" s="94"/>
      <c r="AD60" s="94"/>
      <c r="AE60" s="94"/>
      <c r="AF60" s="94"/>
      <c r="AG60" s="94"/>
      <c r="AH60" s="94"/>
      <c r="AI60" s="94"/>
      <c r="AJ60" s="94"/>
      <c r="AK60" s="94"/>
      <c r="AL60" s="94"/>
      <c r="AM60" s="94"/>
      <c r="AN60" s="94"/>
      <c r="AO60" s="94"/>
      <c r="AP60" s="94"/>
      <c r="AQ60" s="94"/>
      <c r="AR60" s="94"/>
      <c r="AS60" s="94"/>
      <c r="AT60" s="94"/>
      <c r="AU60" s="94"/>
      <c r="AV60" s="94"/>
      <c r="AW60" s="94"/>
      <c r="AX60" s="94"/>
      <c r="AY60" s="94"/>
      <c r="AZ60" s="94"/>
      <c r="BA60" s="94"/>
      <c r="BB60" s="94"/>
    </row>
    <row r="61" spans="1:54">
      <c r="A61" s="94"/>
      <c r="B61" s="94"/>
      <c r="C61" s="94"/>
      <c r="D61" s="94"/>
      <c r="E61" s="94"/>
      <c r="F61" s="94"/>
      <c r="G61" s="94"/>
      <c r="H61" s="94"/>
      <c r="I61" s="94"/>
      <c r="J61" s="94"/>
      <c r="K61" s="94"/>
      <c r="L61" s="94"/>
      <c r="M61" s="94"/>
      <c r="N61" s="94"/>
      <c r="O61" s="94"/>
      <c r="P61" s="94"/>
      <c r="Q61" s="94"/>
      <c r="R61" s="94"/>
      <c r="S61" s="94"/>
      <c r="T61" s="94"/>
      <c r="U61" s="94"/>
      <c r="V61" s="94"/>
      <c r="W61" s="94"/>
      <c r="X61" s="94"/>
      <c r="Y61" s="94"/>
      <c r="Z61" s="94"/>
      <c r="AA61" s="94"/>
      <c r="AB61" s="94"/>
      <c r="AC61" s="94"/>
      <c r="AD61" s="94"/>
      <c r="AE61" s="94"/>
      <c r="AF61" s="94"/>
      <c r="AG61" s="94"/>
      <c r="AH61" s="94"/>
      <c r="AI61" s="94"/>
      <c r="AJ61" s="94"/>
      <c r="AK61" s="94"/>
      <c r="AL61" s="94"/>
      <c r="AM61" s="94"/>
      <c r="AN61" s="94"/>
      <c r="AO61" s="94"/>
      <c r="AP61" s="94"/>
      <c r="AQ61" s="94"/>
      <c r="AR61" s="94"/>
      <c r="AS61" s="94"/>
      <c r="AT61" s="94"/>
      <c r="AU61" s="94"/>
      <c r="AV61" s="94"/>
      <c r="AW61" s="94"/>
      <c r="AX61" s="94"/>
      <c r="AY61" s="94"/>
      <c r="AZ61" s="94"/>
      <c r="BA61" s="94"/>
      <c r="BB61" s="94"/>
    </row>
    <row r="62" spans="1:54">
      <c r="A62" s="94"/>
      <c r="B62" s="94"/>
      <c r="C62" s="94"/>
      <c r="D62" s="94"/>
      <c r="E62" s="94"/>
      <c r="F62" s="94"/>
      <c r="G62" s="94"/>
      <c r="H62" s="94"/>
      <c r="I62" s="94"/>
      <c r="J62" s="94"/>
      <c r="K62" s="94"/>
      <c r="L62" s="94"/>
      <c r="M62" s="94"/>
      <c r="N62" s="94"/>
      <c r="O62" s="94"/>
      <c r="P62" s="94"/>
      <c r="Q62" s="94"/>
      <c r="R62" s="94"/>
      <c r="S62" s="94"/>
      <c r="T62" s="94"/>
      <c r="U62" s="94"/>
      <c r="V62" s="94"/>
      <c r="W62" s="94"/>
      <c r="X62" s="94"/>
      <c r="Y62" s="94"/>
      <c r="Z62" s="94"/>
      <c r="AA62" s="94"/>
      <c r="AB62" s="94"/>
      <c r="AC62" s="94"/>
      <c r="AD62" s="94"/>
      <c r="AE62" s="94"/>
      <c r="AF62" s="94"/>
      <c r="AG62" s="94"/>
      <c r="AH62" s="94"/>
      <c r="AI62" s="94"/>
      <c r="AJ62" s="94"/>
      <c r="AK62" s="94"/>
      <c r="AL62" s="94"/>
      <c r="AM62" s="94"/>
      <c r="AN62" s="94"/>
      <c r="AO62" s="94"/>
      <c r="AP62" s="94"/>
      <c r="AQ62" s="94"/>
      <c r="AR62" s="94"/>
      <c r="AS62" s="94"/>
      <c r="AT62" s="94"/>
      <c r="AU62" s="94"/>
      <c r="AV62" s="94"/>
      <c r="AW62" s="94"/>
      <c r="AX62" s="94"/>
      <c r="AY62" s="94"/>
      <c r="AZ62" s="94"/>
      <c r="BA62" s="94"/>
      <c r="BB62" s="94"/>
    </row>
    <row r="63" spans="1:54">
      <c r="A63" s="94"/>
      <c r="B63" s="94"/>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row>
    <row r="64" spans="1:54">
      <c r="A64" s="94"/>
      <c r="B64" s="94"/>
      <c r="C64" s="94"/>
      <c r="D64" s="94"/>
      <c r="E64" s="94"/>
      <c r="F64" s="94"/>
      <c r="G64" s="94"/>
      <c r="H64" s="94"/>
      <c r="I64" s="94"/>
      <c r="J64" s="94"/>
      <c r="K64" s="94"/>
      <c r="L64" s="94"/>
      <c r="M64" s="94"/>
      <c r="N64" s="94"/>
      <c r="O64" s="94"/>
      <c r="P64" s="94"/>
      <c r="Q64" s="94"/>
      <c r="R64" s="94"/>
      <c r="S64" s="94"/>
      <c r="T64" s="94"/>
      <c r="U64" s="94"/>
      <c r="V64" s="94"/>
      <c r="W64" s="94"/>
      <c r="X64" s="94"/>
      <c r="Y64" s="94"/>
      <c r="Z64" s="94"/>
      <c r="AA64" s="94"/>
      <c r="AB64" s="94"/>
      <c r="AC64" s="94"/>
      <c r="AD64" s="94"/>
      <c r="AE64" s="94"/>
      <c r="AF64" s="94"/>
      <c r="AG64" s="94"/>
      <c r="AH64" s="94"/>
      <c r="AI64" s="94"/>
      <c r="AJ64" s="94"/>
      <c r="AK64" s="94"/>
      <c r="AL64" s="94"/>
      <c r="AM64" s="94"/>
      <c r="AN64" s="94"/>
      <c r="AO64" s="94"/>
      <c r="AP64" s="94"/>
      <c r="AQ64" s="94"/>
      <c r="AR64" s="94"/>
      <c r="AS64" s="94"/>
      <c r="AT64" s="94"/>
      <c r="AU64" s="94"/>
      <c r="AV64" s="94"/>
      <c r="AW64" s="94"/>
      <c r="AX64" s="94"/>
      <c r="AY64" s="94"/>
      <c r="AZ64" s="94"/>
      <c r="BA64" s="94"/>
      <c r="BB64" s="94"/>
    </row>
    <row r="65" spans="1:54">
      <c r="A65" s="94"/>
      <c r="B65" s="94"/>
      <c r="C65" s="94"/>
      <c r="D65" s="94"/>
      <c r="E65" s="94"/>
      <c r="F65" s="94"/>
      <c r="G65" s="94"/>
      <c r="H65" s="94"/>
      <c r="I65" s="94"/>
      <c r="J65" s="94"/>
      <c r="K65" s="94"/>
      <c r="L65" s="94"/>
      <c r="M65" s="94"/>
      <c r="N65" s="94"/>
      <c r="O65" s="94"/>
      <c r="P65" s="94"/>
      <c r="Q65" s="94"/>
      <c r="R65" s="94"/>
      <c r="S65" s="94"/>
      <c r="T65" s="94"/>
      <c r="U65" s="94"/>
      <c r="V65" s="94"/>
      <c r="W65" s="94"/>
      <c r="X65" s="94"/>
      <c r="Y65" s="94"/>
      <c r="Z65" s="94"/>
      <c r="AA65" s="94"/>
      <c r="AB65" s="94"/>
      <c r="AC65" s="94"/>
      <c r="AD65" s="94"/>
      <c r="AE65" s="94"/>
      <c r="AF65" s="94"/>
      <c r="AG65" s="94"/>
      <c r="AH65" s="94"/>
      <c r="AI65" s="94"/>
      <c r="AJ65" s="94"/>
      <c r="AK65" s="94"/>
      <c r="AL65" s="94"/>
      <c r="AM65" s="94"/>
      <c r="AN65" s="94"/>
      <c r="AO65" s="94"/>
      <c r="AP65" s="94"/>
      <c r="AQ65" s="94"/>
      <c r="AR65" s="94"/>
      <c r="AS65" s="94"/>
      <c r="AT65" s="94"/>
      <c r="AU65" s="94"/>
      <c r="AV65" s="94"/>
      <c r="AW65" s="94"/>
      <c r="AX65" s="94"/>
      <c r="AY65" s="94"/>
      <c r="AZ65" s="94"/>
      <c r="BA65" s="94"/>
      <c r="BB65" s="94"/>
    </row>
    <row r="66" spans="1:54">
      <c r="A66" s="94"/>
      <c r="B66" s="94"/>
      <c r="C66" s="94"/>
      <c r="D66" s="94"/>
      <c r="E66" s="94"/>
      <c r="F66" s="94"/>
      <c r="G66" s="94"/>
      <c r="H66" s="94"/>
      <c r="I66" s="94"/>
      <c r="J66" s="94"/>
      <c r="K66" s="94"/>
      <c r="L66" s="94"/>
      <c r="M66" s="94"/>
      <c r="N66" s="94"/>
      <c r="O66" s="94"/>
      <c r="P66" s="94"/>
      <c r="Q66" s="94"/>
      <c r="R66" s="94"/>
      <c r="S66" s="94"/>
      <c r="T66" s="94"/>
      <c r="U66" s="94"/>
      <c r="V66" s="94"/>
      <c r="W66" s="94"/>
      <c r="X66" s="94"/>
      <c r="Y66" s="94"/>
      <c r="Z66" s="94"/>
      <c r="AA66" s="94"/>
      <c r="AB66" s="94"/>
      <c r="AC66" s="94"/>
      <c r="AD66" s="94"/>
      <c r="AE66" s="94"/>
      <c r="AF66" s="94"/>
      <c r="AG66" s="94"/>
      <c r="AH66" s="94"/>
      <c r="AI66" s="94"/>
      <c r="AJ66" s="94"/>
      <c r="AK66" s="94"/>
      <c r="AL66" s="94"/>
      <c r="AM66" s="94"/>
      <c r="AN66" s="94"/>
      <c r="AO66" s="94"/>
      <c r="AP66" s="94"/>
      <c r="AQ66" s="94"/>
      <c r="AR66" s="94"/>
      <c r="AS66" s="94"/>
      <c r="AT66" s="94"/>
      <c r="AU66" s="94"/>
      <c r="AV66" s="94"/>
      <c r="AW66" s="94"/>
      <c r="AX66" s="94"/>
      <c r="AY66" s="94"/>
      <c r="AZ66" s="94"/>
      <c r="BA66" s="94"/>
      <c r="BB66" s="94"/>
    </row>
    <row r="67" spans="1:54">
      <c r="A67" s="94"/>
      <c r="B67" s="94"/>
      <c r="C67" s="94"/>
      <c r="D67" s="94"/>
      <c r="E67" s="94"/>
      <c r="F67" s="94"/>
      <c r="G67" s="94"/>
      <c r="H67" s="94"/>
      <c r="I67" s="94"/>
      <c r="J67" s="94"/>
      <c r="K67" s="94"/>
      <c r="L67" s="94"/>
      <c r="M67" s="94"/>
      <c r="N67" s="94"/>
      <c r="O67" s="94"/>
      <c r="P67" s="94"/>
      <c r="Q67" s="94"/>
      <c r="R67" s="94"/>
      <c r="S67" s="94"/>
      <c r="T67" s="94"/>
      <c r="U67" s="94"/>
      <c r="V67" s="94"/>
      <c r="W67" s="94"/>
      <c r="X67" s="94"/>
      <c r="Y67" s="94"/>
      <c r="Z67" s="94"/>
      <c r="AA67" s="94"/>
      <c r="AB67" s="94"/>
      <c r="AC67" s="94"/>
      <c r="AD67" s="94"/>
      <c r="AE67" s="94"/>
      <c r="AF67" s="94"/>
      <c r="AG67" s="94"/>
      <c r="AH67" s="94"/>
      <c r="AI67" s="94"/>
      <c r="AJ67" s="94"/>
      <c r="AK67" s="94"/>
      <c r="AL67" s="94"/>
      <c r="AM67" s="94"/>
      <c r="AN67" s="94"/>
      <c r="AO67" s="94"/>
      <c r="AP67" s="94"/>
      <c r="AQ67" s="94"/>
      <c r="AR67" s="94"/>
      <c r="AS67" s="94"/>
      <c r="AT67" s="94"/>
      <c r="AU67" s="94"/>
      <c r="AV67" s="94"/>
      <c r="AW67" s="94"/>
      <c r="AX67" s="94"/>
      <c r="AY67" s="94"/>
      <c r="AZ67" s="94"/>
      <c r="BA67" s="94"/>
      <c r="BB67" s="94"/>
    </row>
    <row r="68" spans="1:54">
      <c r="A68" s="94"/>
      <c r="B68" s="94"/>
      <c r="C68" s="94"/>
      <c r="D68" s="94"/>
      <c r="E68" s="94"/>
      <c r="F68" s="94"/>
      <c r="G68" s="94"/>
      <c r="H68" s="94"/>
      <c r="I68" s="94"/>
      <c r="J68" s="94"/>
      <c r="K68" s="94"/>
      <c r="L68" s="94"/>
      <c r="M68" s="94"/>
      <c r="N68" s="94"/>
      <c r="O68" s="94"/>
      <c r="P68" s="94"/>
      <c r="Q68" s="94"/>
      <c r="R68" s="94"/>
      <c r="S68" s="94"/>
      <c r="T68" s="94"/>
      <c r="U68" s="94"/>
      <c r="V68" s="94"/>
      <c r="W68" s="94"/>
      <c r="X68" s="94"/>
      <c r="Y68" s="94"/>
      <c r="Z68" s="94"/>
      <c r="AA68" s="94"/>
      <c r="AB68" s="94"/>
      <c r="AC68" s="94"/>
      <c r="AD68" s="94"/>
      <c r="AE68" s="94"/>
      <c r="AF68" s="94"/>
      <c r="AG68" s="94"/>
      <c r="AH68" s="94"/>
      <c r="AI68" s="94"/>
      <c r="AJ68" s="94"/>
      <c r="AK68" s="94"/>
      <c r="AL68" s="94"/>
      <c r="AM68" s="94"/>
      <c r="AN68" s="94"/>
      <c r="AO68" s="94"/>
      <c r="AP68" s="94"/>
      <c r="AQ68" s="94"/>
      <c r="AR68" s="94"/>
      <c r="AS68" s="94"/>
      <c r="AT68" s="94"/>
      <c r="AU68" s="94"/>
      <c r="AV68" s="94"/>
      <c r="AW68" s="94"/>
      <c r="AX68" s="94"/>
      <c r="AY68" s="94"/>
      <c r="AZ68" s="94"/>
      <c r="BA68" s="94"/>
      <c r="BB68" s="94"/>
    </row>
    <row r="69" spans="1:54">
      <c r="A69" s="94"/>
      <c r="B69" s="94"/>
      <c r="C69" s="94"/>
      <c r="D69" s="94"/>
      <c r="E69" s="94"/>
      <c r="F69" s="94"/>
      <c r="G69" s="94"/>
      <c r="H69" s="94"/>
      <c r="I69" s="94"/>
      <c r="J69" s="94"/>
      <c r="K69" s="94"/>
      <c r="L69" s="94"/>
      <c r="M69" s="94"/>
      <c r="N69" s="94"/>
      <c r="O69" s="94"/>
      <c r="P69" s="94"/>
      <c r="Q69" s="94"/>
      <c r="R69" s="94"/>
      <c r="S69" s="94"/>
      <c r="T69" s="94"/>
      <c r="U69" s="94"/>
      <c r="V69" s="94"/>
      <c r="W69" s="94"/>
      <c r="X69" s="94"/>
      <c r="Y69" s="94"/>
      <c r="Z69" s="94"/>
      <c r="AA69" s="94"/>
      <c r="AB69" s="94"/>
      <c r="AC69" s="94"/>
      <c r="AD69" s="94"/>
      <c r="AE69" s="94"/>
      <c r="AF69" s="94"/>
      <c r="AG69" s="94"/>
      <c r="AH69" s="94"/>
      <c r="AI69" s="94"/>
      <c r="AJ69" s="94"/>
      <c r="AK69" s="94"/>
      <c r="AL69" s="94"/>
      <c r="AM69" s="94"/>
      <c r="AN69" s="94"/>
      <c r="AO69" s="94"/>
      <c r="AP69" s="94"/>
      <c r="AQ69" s="94"/>
      <c r="AR69" s="94"/>
      <c r="AS69" s="94"/>
      <c r="AT69" s="94"/>
      <c r="AU69" s="94"/>
      <c r="AV69" s="94"/>
      <c r="AW69" s="94"/>
      <c r="AX69" s="94"/>
      <c r="AY69" s="94"/>
      <c r="AZ69" s="94"/>
      <c r="BA69" s="94"/>
      <c r="BB69" s="94"/>
    </row>
    <row r="70" spans="1:54">
      <c r="A70" s="94"/>
      <c r="B70" s="94"/>
      <c r="C70" s="94"/>
      <c r="D70" s="94"/>
      <c r="E70" s="94"/>
      <c r="F70" s="94"/>
      <c r="G70" s="94"/>
      <c r="H70" s="94"/>
      <c r="I70" s="94"/>
      <c r="J70" s="94"/>
      <c r="K70" s="94"/>
      <c r="L70" s="94"/>
      <c r="M70" s="94"/>
      <c r="N70" s="94"/>
      <c r="O70" s="94"/>
      <c r="P70" s="94"/>
      <c r="Q70" s="94"/>
      <c r="R70" s="94"/>
      <c r="S70" s="94"/>
      <c r="T70" s="94"/>
      <c r="U70" s="94"/>
      <c r="V70" s="94"/>
      <c r="W70" s="94"/>
      <c r="X70" s="94"/>
      <c r="Y70" s="94"/>
      <c r="Z70" s="94"/>
      <c r="AA70" s="94"/>
      <c r="AB70" s="94"/>
      <c r="AC70" s="94"/>
      <c r="AD70" s="94"/>
      <c r="AE70" s="94"/>
      <c r="AF70" s="94"/>
      <c r="AG70" s="94"/>
      <c r="AH70" s="94"/>
      <c r="AI70" s="94"/>
      <c r="AJ70" s="94"/>
      <c r="AK70" s="94"/>
      <c r="AL70" s="94"/>
      <c r="AM70" s="94"/>
      <c r="AN70" s="94"/>
      <c r="AO70" s="94"/>
      <c r="AP70" s="94"/>
      <c r="AQ70" s="94"/>
      <c r="AR70" s="94"/>
      <c r="AS70" s="94"/>
      <c r="AT70" s="94"/>
      <c r="AU70" s="94"/>
      <c r="AV70" s="94"/>
      <c r="AW70" s="94"/>
      <c r="AX70" s="94"/>
      <c r="AY70" s="94"/>
      <c r="AZ70" s="94"/>
      <c r="BA70" s="94"/>
      <c r="BB70" s="94"/>
    </row>
    <row r="71" spans="1:54">
      <c r="A71" s="94"/>
      <c r="B71" s="94"/>
      <c r="C71" s="94"/>
      <c r="D71" s="94"/>
      <c r="E71" s="94"/>
      <c r="F71" s="94"/>
      <c r="G71" s="94"/>
      <c r="H71" s="94"/>
      <c r="I71" s="94"/>
      <c r="J71" s="94"/>
      <c r="K71" s="94"/>
      <c r="L71" s="94"/>
      <c r="M71" s="94"/>
      <c r="N71" s="94"/>
      <c r="O71" s="94"/>
      <c r="P71" s="94"/>
      <c r="Q71" s="94"/>
      <c r="R71" s="94"/>
      <c r="S71" s="94"/>
      <c r="T71" s="94"/>
      <c r="U71" s="94"/>
      <c r="V71" s="94"/>
      <c r="W71" s="94"/>
      <c r="X71" s="94"/>
      <c r="Y71" s="94"/>
      <c r="Z71" s="94"/>
      <c r="AA71" s="94"/>
      <c r="AB71" s="94"/>
      <c r="AC71" s="94"/>
      <c r="AD71" s="94"/>
      <c r="AE71" s="94"/>
      <c r="AF71" s="94"/>
      <c r="AG71" s="94"/>
      <c r="AH71" s="94"/>
      <c r="AI71" s="94"/>
      <c r="AJ71" s="94"/>
      <c r="AK71" s="94"/>
      <c r="AL71" s="94"/>
      <c r="AM71" s="94"/>
      <c r="AN71" s="94"/>
      <c r="AO71" s="94"/>
      <c r="AP71" s="94"/>
      <c r="AQ71" s="94"/>
      <c r="AR71" s="94"/>
      <c r="AS71" s="94"/>
      <c r="AT71" s="94"/>
      <c r="AU71" s="94"/>
      <c r="AV71" s="94"/>
      <c r="AW71" s="94"/>
      <c r="AX71" s="94"/>
      <c r="AY71" s="94"/>
      <c r="AZ71" s="94"/>
      <c r="BA71" s="94"/>
      <c r="BB71" s="94"/>
    </row>
    <row r="72" spans="1:54">
      <c r="A72" s="94"/>
      <c r="B72" s="94"/>
      <c r="C72" s="94"/>
      <c r="D72" s="94"/>
      <c r="E72" s="94"/>
      <c r="F72" s="94"/>
      <c r="G72" s="94"/>
      <c r="H72" s="94"/>
      <c r="I72" s="94"/>
      <c r="J72" s="94"/>
      <c r="K72" s="94"/>
      <c r="L72" s="94"/>
      <c r="M72" s="94"/>
      <c r="N72" s="94"/>
      <c r="O72" s="94"/>
      <c r="P72" s="94"/>
      <c r="Q72" s="94"/>
      <c r="R72" s="94"/>
      <c r="S72" s="94"/>
      <c r="T72" s="94"/>
      <c r="U72" s="94"/>
      <c r="V72" s="94"/>
      <c r="W72" s="94"/>
      <c r="X72" s="94"/>
      <c r="Y72" s="94"/>
      <c r="Z72" s="94"/>
      <c r="AA72" s="94"/>
      <c r="AB72" s="94"/>
      <c r="AC72" s="94"/>
      <c r="AD72" s="94"/>
      <c r="AE72" s="94"/>
      <c r="AF72" s="94"/>
      <c r="AG72" s="94"/>
      <c r="AH72" s="94"/>
      <c r="AI72" s="94"/>
      <c r="AJ72" s="94"/>
      <c r="AK72" s="94"/>
      <c r="AL72" s="94"/>
      <c r="AM72" s="94"/>
      <c r="AN72" s="94"/>
      <c r="AO72" s="94"/>
      <c r="AP72" s="94"/>
      <c r="AQ72" s="94"/>
      <c r="AR72" s="94"/>
      <c r="AS72" s="94"/>
      <c r="AT72" s="94"/>
      <c r="AU72" s="94"/>
      <c r="AV72" s="94"/>
      <c r="AW72" s="94"/>
      <c r="AX72" s="94"/>
      <c r="AY72" s="94"/>
      <c r="AZ72" s="94"/>
      <c r="BA72" s="94"/>
      <c r="BB72" s="94"/>
    </row>
    <row r="73" spans="1:54">
      <c r="A73" s="94"/>
      <c r="B73" s="94"/>
      <c r="C73" s="94"/>
      <c r="D73" s="94"/>
      <c r="E73" s="94"/>
      <c r="F73" s="94"/>
      <c r="G73" s="94"/>
      <c r="H73" s="94"/>
      <c r="I73" s="94"/>
      <c r="J73" s="94"/>
      <c r="K73" s="94"/>
      <c r="L73" s="94"/>
      <c r="M73" s="94"/>
      <c r="N73" s="94"/>
      <c r="O73" s="94"/>
      <c r="P73" s="94"/>
      <c r="Q73" s="94"/>
      <c r="R73" s="94"/>
      <c r="S73" s="94"/>
      <c r="T73" s="94"/>
      <c r="U73" s="94"/>
      <c r="V73" s="94"/>
      <c r="W73" s="94"/>
      <c r="X73" s="94"/>
      <c r="Y73" s="94"/>
      <c r="Z73" s="94"/>
      <c r="AA73" s="94"/>
      <c r="AB73" s="94"/>
      <c r="AC73" s="94"/>
      <c r="AD73" s="94"/>
      <c r="AE73" s="94"/>
      <c r="AF73" s="94"/>
      <c r="AG73" s="94"/>
      <c r="AH73" s="94"/>
      <c r="AI73" s="94"/>
      <c r="AJ73" s="94"/>
      <c r="AK73" s="94"/>
      <c r="AL73" s="94"/>
      <c r="AM73" s="94"/>
      <c r="AN73" s="94"/>
      <c r="AO73" s="94"/>
      <c r="AP73" s="94"/>
      <c r="AQ73" s="94"/>
      <c r="AR73" s="94"/>
      <c r="AS73" s="94"/>
      <c r="AT73" s="94"/>
      <c r="AU73" s="94"/>
      <c r="AV73" s="94"/>
      <c r="AW73" s="94"/>
      <c r="AX73" s="94"/>
      <c r="AY73" s="94"/>
      <c r="AZ73" s="94"/>
      <c r="BA73" s="94"/>
      <c r="BB73" s="94"/>
    </row>
    <row r="74" spans="1:54">
      <c r="A74" s="94"/>
      <c r="B74" s="94"/>
      <c r="C74" s="94"/>
      <c r="D74" s="94"/>
      <c r="E74" s="94"/>
      <c r="F74" s="94"/>
      <c r="G74" s="94"/>
      <c r="H74" s="94"/>
      <c r="I74" s="94"/>
      <c r="J74" s="94"/>
      <c r="K74" s="94"/>
      <c r="L74" s="94"/>
      <c r="M74" s="94"/>
      <c r="N74" s="94"/>
      <c r="O74" s="94"/>
      <c r="P74" s="94"/>
      <c r="Q74" s="94"/>
      <c r="R74" s="94"/>
      <c r="S74" s="94"/>
      <c r="T74" s="94"/>
      <c r="U74" s="94"/>
      <c r="V74" s="94"/>
      <c r="W74" s="94"/>
      <c r="X74" s="94"/>
      <c r="Y74" s="94"/>
      <c r="Z74" s="94"/>
      <c r="AA74" s="94"/>
      <c r="AB74" s="94"/>
      <c r="AC74" s="94"/>
      <c r="AD74" s="94"/>
      <c r="AE74" s="94"/>
      <c r="AF74" s="94"/>
      <c r="AG74" s="94"/>
      <c r="AH74" s="94"/>
      <c r="AI74" s="94"/>
      <c r="AJ74" s="94"/>
      <c r="AK74" s="94"/>
      <c r="AL74" s="94"/>
      <c r="AM74" s="94"/>
      <c r="AN74" s="94"/>
      <c r="AO74" s="94"/>
      <c r="AP74" s="94"/>
      <c r="AQ74" s="94"/>
      <c r="AR74" s="94"/>
      <c r="AS74" s="94"/>
      <c r="AT74" s="94"/>
      <c r="AU74" s="94"/>
      <c r="AV74" s="94"/>
      <c r="AW74" s="94"/>
      <c r="AX74" s="94"/>
      <c r="AY74" s="94"/>
      <c r="AZ74" s="94"/>
      <c r="BA74" s="94"/>
      <c r="BB74" s="94"/>
    </row>
    <row r="75" spans="1:54">
      <c r="A75" s="94"/>
      <c r="B75" s="94"/>
      <c r="C75" s="94"/>
      <c r="D75" s="94"/>
      <c r="E75" s="94"/>
      <c r="F75" s="94"/>
      <c r="G75" s="94"/>
      <c r="H75" s="94"/>
      <c r="I75" s="94"/>
      <c r="J75" s="94"/>
      <c r="K75" s="94"/>
      <c r="L75" s="94"/>
      <c r="M75" s="94"/>
      <c r="N75" s="94"/>
      <c r="O75" s="94"/>
      <c r="P75" s="94"/>
      <c r="Q75" s="94"/>
      <c r="R75" s="94"/>
      <c r="S75" s="94"/>
      <c r="T75" s="94"/>
      <c r="U75" s="94"/>
      <c r="V75" s="94"/>
      <c r="W75" s="94"/>
      <c r="X75" s="94"/>
      <c r="Y75" s="94"/>
      <c r="Z75" s="94"/>
      <c r="AA75" s="94"/>
      <c r="AB75" s="94"/>
      <c r="AC75" s="94"/>
      <c r="AD75" s="94"/>
      <c r="AE75" s="94"/>
      <c r="AF75" s="94"/>
      <c r="AG75" s="94"/>
      <c r="AH75" s="94"/>
      <c r="AI75" s="94"/>
      <c r="AJ75" s="94"/>
      <c r="AK75" s="94"/>
      <c r="AL75" s="94"/>
      <c r="AM75" s="94"/>
      <c r="AN75" s="94"/>
      <c r="AO75" s="94"/>
      <c r="AP75" s="94"/>
      <c r="AQ75" s="94"/>
      <c r="AR75" s="94"/>
      <c r="AS75" s="94"/>
      <c r="AT75" s="94"/>
      <c r="AU75" s="94"/>
      <c r="AV75" s="94"/>
      <c r="AW75" s="94"/>
      <c r="AX75" s="94"/>
      <c r="AY75" s="94"/>
      <c r="AZ75" s="94"/>
      <c r="BA75" s="94"/>
      <c r="BB75" s="94"/>
    </row>
    <row r="76" spans="1:54">
      <c r="A76" s="94"/>
      <c r="B76" s="94"/>
      <c r="C76" s="94"/>
      <c r="D76" s="94"/>
      <c r="E76" s="94"/>
      <c r="F76" s="94"/>
      <c r="G76" s="94"/>
      <c r="H76" s="94"/>
      <c r="I76" s="94"/>
      <c r="J76" s="94"/>
      <c r="K76" s="94"/>
      <c r="L76" s="94"/>
      <c r="M76" s="94"/>
      <c r="N76" s="94"/>
      <c r="O76" s="94"/>
      <c r="P76" s="94"/>
      <c r="Q76" s="94"/>
      <c r="R76" s="94"/>
      <c r="S76" s="94"/>
      <c r="T76" s="94"/>
      <c r="U76" s="94"/>
      <c r="V76" s="94"/>
      <c r="W76" s="94"/>
      <c r="X76" s="94"/>
      <c r="Y76" s="94"/>
      <c r="Z76" s="94"/>
      <c r="AA76" s="94"/>
      <c r="AB76" s="94"/>
      <c r="AC76" s="94"/>
      <c r="AD76" s="94"/>
      <c r="AE76" s="94"/>
      <c r="AF76" s="94"/>
      <c r="AG76" s="94"/>
      <c r="AH76" s="94"/>
      <c r="AI76" s="94"/>
      <c r="AJ76" s="94"/>
      <c r="AK76" s="94"/>
      <c r="AL76" s="94"/>
      <c r="AM76" s="94"/>
      <c r="AN76" s="94"/>
      <c r="AO76" s="94"/>
      <c r="AP76" s="94"/>
      <c r="AQ76" s="94"/>
      <c r="AR76" s="94"/>
      <c r="AS76" s="94"/>
      <c r="AT76" s="94"/>
      <c r="AU76" s="94"/>
      <c r="AV76" s="94"/>
      <c r="AW76" s="94"/>
      <c r="AX76" s="94"/>
      <c r="AY76" s="94"/>
      <c r="AZ76" s="94"/>
      <c r="BA76" s="94"/>
      <c r="BB76" s="94"/>
    </row>
    <row r="77" spans="1:54">
      <c r="A77" s="94"/>
      <c r="B77" s="94"/>
      <c r="C77" s="94"/>
      <c r="D77" s="94"/>
      <c r="E77" s="94"/>
      <c r="F77" s="94"/>
      <c r="G77" s="94"/>
      <c r="H77" s="94"/>
      <c r="I77" s="94"/>
      <c r="J77" s="94"/>
      <c r="K77" s="94"/>
      <c r="L77" s="94"/>
      <c r="M77" s="94"/>
      <c r="N77" s="94"/>
      <c r="O77" s="94"/>
      <c r="P77" s="94"/>
      <c r="Q77" s="94"/>
      <c r="R77" s="94"/>
      <c r="S77" s="94"/>
      <c r="T77" s="94"/>
      <c r="U77" s="94"/>
      <c r="V77" s="94"/>
      <c r="W77" s="94"/>
      <c r="X77" s="94"/>
      <c r="Y77" s="94"/>
      <c r="Z77" s="94"/>
      <c r="AA77" s="94"/>
      <c r="AB77" s="94"/>
      <c r="AC77" s="94"/>
      <c r="AD77" s="94"/>
      <c r="AE77" s="94"/>
      <c r="AF77" s="94"/>
      <c r="AG77" s="94"/>
      <c r="AH77" s="94"/>
      <c r="AI77" s="94"/>
      <c r="AJ77" s="94"/>
      <c r="AK77" s="94"/>
      <c r="AL77" s="94"/>
      <c r="AM77" s="94"/>
      <c r="AN77" s="94"/>
      <c r="AO77" s="94"/>
      <c r="AP77" s="94"/>
      <c r="AQ77" s="94"/>
      <c r="AR77" s="94"/>
      <c r="AS77" s="94"/>
      <c r="AT77" s="94"/>
      <c r="AU77" s="94"/>
      <c r="AV77" s="94"/>
      <c r="AW77" s="94"/>
      <c r="AX77" s="94"/>
      <c r="AY77" s="94"/>
      <c r="AZ77" s="94"/>
      <c r="BA77" s="94"/>
      <c r="BB77" s="94"/>
    </row>
    <row r="78" spans="1:54">
      <c r="A78" s="94"/>
      <c r="B78" s="94"/>
      <c r="C78" s="94"/>
      <c r="D78" s="94"/>
      <c r="E78" s="94"/>
      <c r="F78" s="94"/>
      <c r="G78" s="94"/>
      <c r="H78" s="94"/>
      <c r="I78" s="94"/>
      <c r="J78" s="94"/>
      <c r="K78" s="94"/>
      <c r="L78" s="94"/>
      <c r="M78" s="94"/>
      <c r="N78" s="94"/>
      <c r="O78" s="94"/>
      <c r="P78" s="94"/>
      <c r="Q78" s="94"/>
      <c r="R78" s="94"/>
      <c r="S78" s="94"/>
      <c r="T78" s="94"/>
      <c r="U78" s="94"/>
      <c r="V78" s="94"/>
      <c r="W78" s="94"/>
      <c r="X78" s="94"/>
      <c r="Y78" s="94"/>
      <c r="Z78" s="94"/>
      <c r="AA78" s="94"/>
      <c r="AB78" s="94"/>
      <c r="AC78" s="94"/>
      <c r="AD78" s="94"/>
      <c r="AE78" s="94"/>
      <c r="AF78" s="94"/>
      <c r="AG78" s="94"/>
      <c r="AH78" s="94"/>
      <c r="AI78" s="94"/>
      <c r="AJ78" s="94"/>
      <c r="AK78" s="94"/>
      <c r="AL78" s="94"/>
      <c r="AM78" s="94"/>
      <c r="AN78" s="94"/>
      <c r="AO78" s="94"/>
      <c r="AP78" s="94"/>
      <c r="AQ78" s="94"/>
      <c r="AR78" s="94"/>
      <c r="AS78" s="94"/>
      <c r="AT78" s="94"/>
      <c r="AU78" s="94"/>
      <c r="AV78" s="94"/>
      <c r="AW78" s="94"/>
      <c r="AX78" s="94"/>
      <c r="AY78" s="94"/>
      <c r="AZ78" s="94"/>
      <c r="BA78" s="94"/>
      <c r="BB78" s="94"/>
    </row>
    <row r="79" spans="1:54">
      <c r="A79" s="94"/>
      <c r="B79" s="94"/>
      <c r="C79" s="94"/>
      <c r="D79" s="94"/>
      <c r="E79" s="94"/>
      <c r="F79" s="94"/>
      <c r="G79" s="94"/>
      <c r="H79" s="94"/>
      <c r="I79" s="94"/>
      <c r="J79" s="94"/>
      <c r="K79" s="94"/>
      <c r="L79" s="94"/>
      <c r="M79" s="94"/>
      <c r="N79" s="94"/>
      <c r="O79" s="94"/>
      <c r="P79" s="94"/>
      <c r="Q79" s="94"/>
      <c r="R79" s="94"/>
      <c r="S79" s="94"/>
      <c r="T79" s="94"/>
      <c r="U79" s="94"/>
      <c r="V79" s="94"/>
      <c r="W79" s="94"/>
      <c r="X79" s="94"/>
      <c r="Y79" s="94"/>
      <c r="Z79" s="94"/>
      <c r="AA79" s="94"/>
      <c r="AB79" s="94"/>
      <c r="AC79" s="94"/>
      <c r="AD79" s="94"/>
      <c r="AE79" s="94"/>
      <c r="AF79" s="94"/>
      <c r="AG79" s="94"/>
      <c r="AH79" s="94"/>
      <c r="AI79" s="94"/>
      <c r="AJ79" s="94"/>
      <c r="AK79" s="94"/>
      <c r="AL79" s="94"/>
      <c r="AM79" s="94"/>
      <c r="AN79" s="94"/>
      <c r="AO79" s="94"/>
      <c r="AP79" s="94"/>
      <c r="AQ79" s="94"/>
      <c r="AR79" s="94"/>
      <c r="AS79" s="94"/>
      <c r="AT79" s="94"/>
      <c r="AU79" s="94"/>
      <c r="AV79" s="94"/>
      <c r="AW79" s="94"/>
      <c r="AX79" s="94"/>
      <c r="AY79" s="94"/>
      <c r="AZ79" s="94"/>
      <c r="BA79" s="94"/>
      <c r="BB79" s="94"/>
    </row>
    <row r="80" spans="1:54">
      <c r="A80" s="94"/>
      <c r="B80" s="94"/>
      <c r="C80" s="94"/>
      <c r="D80" s="94"/>
      <c r="E80" s="94"/>
      <c r="F80" s="94"/>
      <c r="G80" s="94"/>
      <c r="H80" s="94"/>
      <c r="I80" s="94"/>
      <c r="J80" s="94"/>
      <c r="K80" s="94"/>
      <c r="L80" s="94"/>
      <c r="M80" s="94"/>
      <c r="N80" s="94"/>
      <c r="O80" s="94"/>
      <c r="P80" s="94"/>
      <c r="Q80" s="94"/>
      <c r="R80" s="94"/>
      <c r="S80" s="94"/>
      <c r="T80" s="94"/>
      <c r="U80" s="94"/>
      <c r="V80" s="94"/>
      <c r="W80" s="94"/>
      <c r="X80" s="94"/>
      <c r="Y80" s="94"/>
      <c r="Z80" s="94"/>
      <c r="AA80" s="94"/>
      <c r="AB80" s="94"/>
      <c r="AC80" s="94"/>
      <c r="AD80" s="94"/>
      <c r="AE80" s="94"/>
      <c r="AF80" s="94"/>
      <c r="AG80" s="94"/>
      <c r="AH80" s="94"/>
      <c r="AI80" s="94"/>
      <c r="AJ80" s="94"/>
      <c r="AK80" s="94"/>
      <c r="AL80" s="94"/>
      <c r="AM80" s="94"/>
      <c r="AN80" s="94"/>
      <c r="AO80" s="94"/>
      <c r="AP80" s="94"/>
      <c r="AQ80" s="94"/>
      <c r="AR80" s="94"/>
      <c r="AS80" s="94"/>
      <c r="AT80" s="94"/>
      <c r="AU80" s="94"/>
      <c r="AV80" s="94"/>
      <c r="AW80" s="94"/>
      <c r="AX80" s="94"/>
      <c r="AY80" s="94"/>
      <c r="AZ80" s="94"/>
      <c r="BA80" s="94"/>
      <c r="BB80" s="94"/>
    </row>
    <row r="81" spans="1:54">
      <c r="A81" s="94"/>
      <c r="B81" s="94"/>
      <c r="C81" s="94"/>
      <c r="D81" s="94"/>
      <c r="E81" s="94"/>
      <c r="F81" s="94"/>
      <c r="G81" s="94"/>
      <c r="H81" s="94"/>
      <c r="I81" s="94"/>
      <c r="J81" s="94"/>
      <c r="K81" s="94"/>
      <c r="L81" s="94"/>
      <c r="M81" s="94"/>
      <c r="N81" s="94"/>
      <c r="O81" s="94"/>
      <c r="P81" s="94"/>
      <c r="Q81" s="94"/>
      <c r="R81" s="94"/>
      <c r="S81" s="94"/>
      <c r="T81" s="94"/>
      <c r="U81" s="94"/>
      <c r="V81" s="94"/>
      <c r="W81" s="94"/>
      <c r="X81" s="94"/>
      <c r="Y81" s="94"/>
      <c r="Z81" s="94"/>
      <c r="AA81" s="94"/>
      <c r="AB81" s="94"/>
      <c r="AC81" s="94"/>
      <c r="AD81" s="94"/>
      <c r="AE81" s="94"/>
      <c r="AF81" s="94"/>
      <c r="AG81" s="94"/>
      <c r="AH81" s="94"/>
      <c r="AI81" s="94"/>
      <c r="AJ81" s="94"/>
      <c r="AK81" s="94"/>
      <c r="AL81" s="94"/>
      <c r="AM81" s="94"/>
      <c r="AN81" s="94"/>
      <c r="AO81" s="94"/>
      <c r="AP81" s="94"/>
      <c r="AQ81" s="94"/>
      <c r="AR81" s="94"/>
      <c r="AS81" s="94"/>
      <c r="AT81" s="94"/>
      <c r="AU81" s="94"/>
      <c r="AV81" s="94"/>
      <c r="AW81" s="94"/>
      <c r="AX81" s="94"/>
      <c r="AY81" s="94"/>
      <c r="AZ81" s="94"/>
      <c r="BA81" s="94"/>
      <c r="BB81" s="94"/>
    </row>
    <row r="82" spans="1:54">
      <c r="A82" s="94"/>
      <c r="B82" s="94"/>
      <c r="C82" s="94"/>
      <c r="D82" s="94"/>
      <c r="E82" s="94"/>
      <c r="F82" s="94"/>
      <c r="G82" s="94"/>
      <c r="H82" s="94"/>
      <c r="I82" s="94"/>
      <c r="J82" s="94"/>
      <c r="K82" s="94"/>
      <c r="L82" s="94"/>
      <c r="M82" s="94"/>
      <c r="N82" s="94"/>
      <c r="O82" s="94"/>
      <c r="P82" s="94"/>
      <c r="Q82" s="94"/>
      <c r="R82" s="94"/>
      <c r="S82" s="94"/>
      <c r="T82" s="94"/>
      <c r="U82" s="94"/>
      <c r="V82" s="94"/>
      <c r="W82" s="94"/>
      <c r="X82" s="94"/>
      <c r="Y82" s="94"/>
      <c r="Z82" s="94"/>
      <c r="AA82" s="94"/>
      <c r="AB82" s="94"/>
      <c r="AC82" s="94"/>
      <c r="AD82" s="94"/>
      <c r="AE82" s="94"/>
      <c r="AF82" s="94"/>
      <c r="AG82" s="94"/>
      <c r="AH82" s="94"/>
      <c r="AI82" s="94"/>
      <c r="AJ82" s="94"/>
      <c r="AK82" s="94"/>
      <c r="AL82" s="94"/>
      <c r="AM82" s="94"/>
      <c r="AN82" s="94"/>
      <c r="AO82" s="94"/>
      <c r="AP82" s="94"/>
      <c r="AQ82" s="94"/>
      <c r="AR82" s="94"/>
      <c r="AS82" s="94"/>
      <c r="AT82" s="94"/>
      <c r="AU82" s="94"/>
      <c r="AV82" s="94"/>
      <c r="AW82" s="94"/>
      <c r="AX82" s="94"/>
      <c r="AY82" s="94"/>
      <c r="AZ82" s="94"/>
      <c r="BA82" s="94"/>
      <c r="BB82" s="94"/>
    </row>
    <row r="83" spans="1:54">
      <c r="A83" s="94"/>
      <c r="B83" s="94"/>
      <c r="C83" s="94"/>
      <c r="D83" s="94"/>
      <c r="E83" s="94"/>
      <c r="F83" s="94"/>
      <c r="G83" s="94"/>
      <c r="H83" s="94"/>
      <c r="I83" s="94"/>
      <c r="J83" s="94"/>
      <c r="K83" s="94"/>
      <c r="L83" s="94"/>
      <c r="M83" s="94"/>
      <c r="N83" s="94"/>
      <c r="O83" s="94"/>
      <c r="P83" s="94"/>
      <c r="Q83" s="94"/>
      <c r="R83" s="94"/>
      <c r="S83" s="94"/>
      <c r="T83" s="94"/>
      <c r="U83" s="94"/>
      <c r="V83" s="94"/>
      <c r="W83" s="94"/>
      <c r="X83" s="94"/>
      <c r="Y83" s="94"/>
      <c r="Z83" s="94"/>
      <c r="AA83" s="94"/>
      <c r="AB83" s="94"/>
      <c r="AC83" s="94"/>
      <c r="AD83" s="94"/>
      <c r="AE83" s="94"/>
      <c r="AF83" s="94"/>
      <c r="AG83" s="94"/>
      <c r="AH83" s="94"/>
      <c r="AI83" s="94"/>
      <c r="AJ83" s="94"/>
      <c r="AK83" s="94"/>
      <c r="AL83" s="94"/>
      <c r="AM83" s="94"/>
      <c r="AN83" s="94"/>
      <c r="AO83" s="94"/>
      <c r="AP83" s="94"/>
      <c r="AQ83" s="94"/>
      <c r="AR83" s="94"/>
      <c r="AS83" s="94"/>
      <c r="AT83" s="94"/>
      <c r="AU83" s="94"/>
      <c r="AV83" s="94"/>
      <c r="AW83" s="94"/>
      <c r="AX83" s="94"/>
      <c r="AY83" s="94"/>
      <c r="AZ83" s="94"/>
      <c r="BA83" s="94"/>
      <c r="BB83" s="94"/>
    </row>
    <row r="84" spans="1:54">
      <c r="A84" s="94"/>
      <c r="B84" s="94"/>
      <c r="C84" s="94"/>
      <c r="D84" s="94"/>
      <c r="E84" s="94"/>
      <c r="F84" s="94"/>
      <c r="G84" s="94"/>
      <c r="H84" s="94"/>
      <c r="I84" s="94"/>
      <c r="J84" s="94"/>
      <c r="K84" s="94"/>
      <c r="L84" s="94"/>
      <c r="M84" s="94"/>
      <c r="N84" s="94"/>
      <c r="O84" s="94"/>
      <c r="P84" s="94"/>
      <c r="Q84" s="94"/>
      <c r="R84" s="94"/>
      <c r="S84" s="94"/>
      <c r="T84" s="94"/>
      <c r="U84" s="94"/>
      <c r="V84" s="94"/>
      <c r="W84" s="94"/>
      <c r="X84" s="94"/>
      <c r="Y84" s="94"/>
      <c r="Z84" s="94"/>
      <c r="AA84" s="94"/>
      <c r="AB84" s="94"/>
      <c r="AC84" s="94"/>
      <c r="AD84" s="94"/>
      <c r="AE84" s="94"/>
      <c r="AF84" s="94"/>
      <c r="AG84" s="94"/>
      <c r="AH84" s="94"/>
      <c r="AI84" s="94"/>
      <c r="AJ84" s="94"/>
      <c r="AK84" s="94"/>
      <c r="AL84" s="94"/>
      <c r="AM84" s="94"/>
      <c r="AN84" s="94"/>
      <c r="AO84" s="94"/>
      <c r="AP84" s="94"/>
      <c r="AQ84" s="94"/>
      <c r="AR84" s="94"/>
      <c r="AS84" s="94"/>
      <c r="AT84" s="94"/>
      <c r="AU84" s="94"/>
      <c r="AV84" s="94"/>
      <c r="AW84" s="94"/>
      <c r="AX84" s="94"/>
      <c r="AY84" s="94"/>
      <c r="AZ84" s="94"/>
      <c r="BA84" s="94"/>
      <c r="BB84" s="94"/>
    </row>
    <row r="85" spans="1:54">
      <c r="A85" s="94"/>
      <c r="B85" s="94"/>
      <c r="C85" s="94"/>
      <c r="D85" s="94"/>
      <c r="E85" s="94"/>
      <c r="F85" s="94"/>
      <c r="G85" s="94"/>
      <c r="H85" s="94"/>
      <c r="I85" s="94"/>
      <c r="J85" s="94"/>
      <c r="K85" s="94"/>
      <c r="L85" s="94"/>
      <c r="M85" s="94"/>
      <c r="N85" s="94"/>
      <c r="O85" s="94"/>
      <c r="P85" s="94"/>
      <c r="Q85" s="94"/>
      <c r="R85" s="94"/>
      <c r="S85" s="94"/>
      <c r="T85" s="94"/>
      <c r="U85" s="94"/>
      <c r="V85" s="94"/>
      <c r="W85" s="94"/>
      <c r="X85" s="94"/>
      <c r="Y85" s="94"/>
      <c r="Z85" s="94"/>
      <c r="AA85" s="94"/>
      <c r="AB85" s="94"/>
      <c r="AC85" s="94"/>
      <c r="AD85" s="94"/>
      <c r="AE85" s="94"/>
      <c r="AF85" s="94"/>
      <c r="AG85" s="94"/>
      <c r="AH85" s="94"/>
      <c r="AI85" s="94"/>
      <c r="AJ85" s="94"/>
      <c r="AK85" s="94"/>
      <c r="AL85" s="94"/>
      <c r="AM85" s="94"/>
      <c r="AN85" s="94"/>
      <c r="AO85" s="94"/>
      <c r="AP85" s="94"/>
      <c r="AQ85" s="94"/>
      <c r="AR85" s="94"/>
      <c r="AS85" s="94"/>
      <c r="AT85" s="94"/>
      <c r="AU85" s="94"/>
      <c r="AV85" s="94"/>
      <c r="AW85" s="94"/>
      <c r="AX85" s="94"/>
      <c r="AY85" s="94"/>
      <c r="AZ85" s="94"/>
      <c r="BA85" s="94"/>
      <c r="BB85" s="94"/>
    </row>
    <row r="86" spans="1:54">
      <c r="A86" s="94"/>
      <c r="B86" s="94"/>
      <c r="C86" s="94"/>
      <c r="D86" s="94"/>
      <c r="E86" s="94"/>
      <c r="F86" s="94"/>
      <c r="G86" s="94"/>
      <c r="H86" s="94"/>
      <c r="I86" s="94"/>
      <c r="J86" s="94"/>
      <c r="K86" s="94"/>
      <c r="L86" s="94"/>
      <c r="M86" s="94"/>
      <c r="N86" s="94"/>
      <c r="O86" s="94"/>
      <c r="P86" s="94"/>
      <c r="Q86" s="94"/>
      <c r="R86" s="94"/>
      <c r="S86" s="94"/>
      <c r="T86" s="94"/>
      <c r="U86" s="94"/>
      <c r="V86" s="94"/>
      <c r="W86" s="94"/>
      <c r="X86" s="94"/>
      <c r="Y86" s="94"/>
      <c r="Z86" s="94"/>
      <c r="AA86" s="94"/>
      <c r="AB86" s="94"/>
      <c r="AC86" s="94"/>
      <c r="AD86" s="94"/>
      <c r="AE86" s="94"/>
      <c r="AF86" s="94"/>
      <c r="AG86" s="94"/>
      <c r="AH86" s="94"/>
      <c r="AI86" s="94"/>
      <c r="AJ86" s="94"/>
      <c r="AK86" s="94"/>
      <c r="AL86" s="94"/>
      <c r="AM86" s="94"/>
      <c r="AN86" s="94"/>
      <c r="AO86" s="94"/>
      <c r="AP86" s="94"/>
      <c r="AQ86" s="94"/>
      <c r="AR86" s="94"/>
      <c r="AS86" s="94"/>
      <c r="AT86" s="94"/>
      <c r="AU86" s="94"/>
      <c r="AV86" s="94"/>
      <c r="AW86" s="94"/>
      <c r="AX86" s="94"/>
      <c r="AY86" s="94"/>
      <c r="AZ86" s="94"/>
      <c r="BA86" s="94"/>
      <c r="BB86" s="94"/>
    </row>
    <row r="87" spans="1:54">
      <c r="A87" s="94"/>
      <c r="B87" s="94"/>
      <c r="C87" s="94"/>
      <c r="D87" s="94"/>
      <c r="E87" s="94"/>
      <c r="F87" s="94"/>
      <c r="G87" s="94"/>
      <c r="H87" s="94"/>
      <c r="I87" s="94"/>
      <c r="J87" s="94"/>
      <c r="K87" s="94"/>
      <c r="L87" s="94"/>
      <c r="M87" s="94"/>
      <c r="N87" s="94"/>
      <c r="O87" s="94"/>
      <c r="P87" s="94"/>
      <c r="Q87" s="94"/>
      <c r="R87" s="94"/>
      <c r="S87" s="94"/>
      <c r="T87" s="94"/>
      <c r="U87" s="94"/>
      <c r="V87" s="94"/>
      <c r="W87" s="94"/>
      <c r="X87" s="94"/>
      <c r="Y87" s="94"/>
      <c r="Z87" s="94"/>
      <c r="AA87" s="94"/>
      <c r="AB87" s="94"/>
      <c r="AC87" s="94"/>
      <c r="AD87" s="94"/>
      <c r="AE87" s="94"/>
      <c r="AF87" s="94"/>
      <c r="AG87" s="94"/>
      <c r="AH87" s="94"/>
      <c r="AI87" s="94"/>
      <c r="AJ87" s="94"/>
      <c r="AK87" s="94"/>
      <c r="AL87" s="94"/>
      <c r="AM87" s="94"/>
      <c r="AN87" s="94"/>
      <c r="AO87" s="94"/>
      <c r="AP87" s="94"/>
      <c r="AQ87" s="94"/>
      <c r="AR87" s="94"/>
      <c r="AS87" s="94"/>
      <c r="AT87" s="94"/>
      <c r="AU87" s="94"/>
      <c r="AV87" s="94"/>
      <c r="AW87" s="94"/>
      <c r="AX87" s="94"/>
      <c r="AY87" s="94"/>
      <c r="AZ87" s="94"/>
      <c r="BA87" s="94"/>
      <c r="BB87" s="94"/>
    </row>
    <row r="88" spans="1:54">
      <c r="A88" s="94"/>
      <c r="B88" s="94"/>
      <c r="C88" s="94"/>
      <c r="D88" s="94"/>
      <c r="E88" s="94"/>
      <c r="F88" s="94"/>
      <c r="G88" s="94"/>
      <c r="H88" s="94"/>
      <c r="I88" s="94"/>
      <c r="J88" s="94"/>
      <c r="K88" s="94"/>
      <c r="L88" s="94"/>
      <c r="M88" s="94"/>
      <c r="N88" s="94"/>
      <c r="O88" s="94"/>
      <c r="P88" s="94"/>
      <c r="Q88" s="94"/>
      <c r="R88" s="94"/>
      <c r="S88" s="94"/>
      <c r="T88" s="94"/>
      <c r="U88" s="94"/>
      <c r="V88" s="94"/>
      <c r="W88" s="94"/>
      <c r="X88" s="94"/>
      <c r="Y88" s="94"/>
      <c r="Z88" s="94"/>
      <c r="AA88" s="94"/>
      <c r="AB88" s="94"/>
      <c r="AC88" s="94"/>
      <c r="AD88" s="94"/>
      <c r="AE88" s="94"/>
      <c r="AF88" s="94"/>
      <c r="AG88" s="94"/>
      <c r="AH88" s="94"/>
      <c r="AI88" s="94"/>
      <c r="AJ88" s="94"/>
      <c r="AK88" s="94"/>
      <c r="AL88" s="94"/>
      <c r="AM88" s="94"/>
      <c r="AN88" s="94"/>
      <c r="AO88" s="94"/>
      <c r="AP88" s="94"/>
      <c r="AQ88" s="94"/>
      <c r="AR88" s="94"/>
      <c r="AS88" s="94"/>
      <c r="AT88" s="94"/>
      <c r="AU88" s="94"/>
      <c r="AV88" s="94"/>
      <c r="AW88" s="94"/>
      <c r="AX88" s="94"/>
      <c r="AY88" s="94"/>
      <c r="AZ88" s="94"/>
      <c r="BA88" s="94"/>
      <c r="BB88" s="94"/>
    </row>
    <row r="89" spans="1:54">
      <c r="A89" s="94"/>
      <c r="B89" s="94"/>
      <c r="C89" s="94"/>
      <c r="D89" s="94"/>
      <c r="E89" s="94"/>
      <c r="F89" s="94"/>
      <c r="G89" s="94"/>
      <c r="H89" s="94"/>
      <c r="I89" s="94"/>
      <c r="J89" s="94"/>
      <c r="K89" s="94"/>
      <c r="L89" s="94"/>
      <c r="M89" s="94"/>
      <c r="N89" s="94"/>
      <c r="O89" s="94"/>
      <c r="P89" s="94"/>
      <c r="Q89" s="94"/>
      <c r="R89" s="94"/>
      <c r="S89" s="94"/>
      <c r="T89" s="94"/>
      <c r="U89" s="94"/>
      <c r="V89" s="94"/>
      <c r="W89" s="94"/>
      <c r="X89" s="94"/>
      <c r="Y89" s="94"/>
      <c r="Z89" s="94"/>
      <c r="AA89" s="94"/>
      <c r="AB89" s="94"/>
      <c r="AC89" s="94"/>
      <c r="AD89" s="94"/>
      <c r="AE89" s="94"/>
      <c r="AF89" s="94"/>
      <c r="AG89" s="94"/>
      <c r="AH89" s="94"/>
      <c r="AI89" s="94"/>
      <c r="AJ89" s="94"/>
      <c r="AK89" s="94"/>
      <c r="AL89" s="94"/>
      <c r="AM89" s="94"/>
      <c r="AN89" s="94"/>
      <c r="AO89" s="94"/>
      <c r="AP89" s="94"/>
      <c r="AQ89" s="94"/>
      <c r="AR89" s="94"/>
      <c r="AS89" s="94"/>
      <c r="AT89" s="94"/>
      <c r="AU89" s="94"/>
      <c r="AV89" s="94"/>
      <c r="AW89" s="94"/>
      <c r="AX89" s="94"/>
      <c r="AY89" s="94"/>
      <c r="AZ89" s="94"/>
      <c r="BA89" s="94"/>
      <c r="BB89" s="94"/>
    </row>
    <row r="90" spans="1:54">
      <c r="A90" s="94"/>
      <c r="B90" s="94"/>
      <c r="C90" s="94"/>
      <c r="D90" s="94"/>
      <c r="E90" s="94"/>
      <c r="F90" s="94"/>
      <c r="G90" s="94"/>
      <c r="H90" s="94"/>
      <c r="I90" s="94"/>
      <c r="J90" s="94"/>
      <c r="K90" s="94"/>
      <c r="L90" s="94"/>
      <c r="M90" s="94"/>
      <c r="N90" s="94"/>
      <c r="O90" s="94"/>
      <c r="P90" s="94"/>
      <c r="Q90" s="94"/>
      <c r="R90" s="94"/>
      <c r="S90" s="94"/>
      <c r="T90" s="94"/>
      <c r="U90" s="94"/>
      <c r="V90" s="94"/>
      <c r="W90" s="94"/>
      <c r="X90" s="94"/>
      <c r="Y90" s="94"/>
      <c r="Z90" s="94"/>
      <c r="AA90" s="94"/>
      <c r="AB90" s="94"/>
      <c r="AC90" s="94"/>
      <c r="AD90" s="94"/>
      <c r="AE90" s="94"/>
      <c r="AF90" s="94"/>
      <c r="AG90" s="94"/>
      <c r="AH90" s="94"/>
      <c r="AI90" s="94"/>
      <c r="AJ90" s="94"/>
      <c r="AK90" s="94"/>
      <c r="AL90" s="94"/>
      <c r="AM90" s="94"/>
      <c r="AN90" s="94"/>
      <c r="AO90" s="94"/>
      <c r="AP90" s="94"/>
      <c r="AQ90" s="94"/>
      <c r="AR90" s="94"/>
      <c r="AS90" s="94"/>
      <c r="AT90" s="94"/>
      <c r="AU90" s="94"/>
      <c r="AV90" s="94"/>
      <c r="AW90" s="94"/>
      <c r="AX90" s="94"/>
      <c r="AY90" s="94"/>
      <c r="AZ90" s="94"/>
      <c r="BA90" s="94"/>
      <c r="BB90" s="94"/>
    </row>
    <row r="91" spans="1:54">
      <c r="A91" s="94"/>
      <c r="B91" s="94"/>
      <c r="C91" s="94"/>
      <c r="D91" s="94"/>
      <c r="E91" s="94"/>
      <c r="F91" s="94"/>
      <c r="G91" s="94"/>
      <c r="H91" s="94"/>
      <c r="I91" s="94"/>
      <c r="J91" s="94"/>
      <c r="K91" s="94"/>
      <c r="L91" s="94"/>
      <c r="M91" s="94"/>
      <c r="N91" s="94"/>
      <c r="O91" s="94"/>
      <c r="P91" s="94"/>
      <c r="Q91" s="94"/>
      <c r="R91" s="94"/>
      <c r="S91" s="94"/>
      <c r="T91" s="94"/>
      <c r="U91" s="94"/>
      <c r="V91" s="94"/>
      <c r="W91" s="94"/>
      <c r="X91" s="94"/>
      <c r="Y91" s="94"/>
      <c r="Z91" s="94"/>
      <c r="AA91" s="94"/>
      <c r="AB91" s="94"/>
      <c r="AC91" s="94"/>
      <c r="AD91" s="94"/>
      <c r="AE91" s="94"/>
      <c r="AF91" s="94"/>
      <c r="AG91" s="94"/>
      <c r="AH91" s="94"/>
      <c r="AI91" s="94"/>
      <c r="AJ91" s="94"/>
      <c r="AK91" s="94"/>
      <c r="AL91" s="94"/>
      <c r="AM91" s="94"/>
      <c r="AN91" s="94"/>
      <c r="AO91" s="94"/>
      <c r="AP91" s="94"/>
      <c r="AQ91" s="94"/>
      <c r="AR91" s="94"/>
      <c r="AS91" s="94"/>
      <c r="AT91" s="94"/>
      <c r="AU91" s="94"/>
      <c r="AV91" s="94"/>
      <c r="AW91" s="94"/>
      <c r="AX91" s="94"/>
      <c r="AY91" s="94"/>
      <c r="AZ91" s="94"/>
      <c r="BA91" s="94"/>
      <c r="BB91" s="94"/>
    </row>
  </sheetData>
  <sheetProtection password="C723" sheet="1" objects="1" scenarios="1" selectLockedCells="1"/>
  <protectedRanges>
    <protectedRange password="C723" sqref="A9:AU11" name="Bereich1"/>
  </protectedRanges>
  <mergeCells count="45">
    <mergeCell ref="A9:I9"/>
    <mergeCell ref="A29:AU29"/>
    <mergeCell ref="AU11:AU27"/>
    <mergeCell ref="AK26:AT26"/>
    <mergeCell ref="AK27:AT27"/>
    <mergeCell ref="H12:N12"/>
    <mergeCell ref="H20:N20"/>
    <mergeCell ref="H22:N22"/>
    <mergeCell ref="H27:N27"/>
    <mergeCell ref="H15:N15"/>
    <mergeCell ref="H18:N18"/>
    <mergeCell ref="J24:N24"/>
    <mergeCell ref="J19:N19"/>
    <mergeCell ref="J21:N21"/>
    <mergeCell ref="J23:N23"/>
    <mergeCell ref="J25:N25"/>
    <mergeCell ref="A1:AU1"/>
    <mergeCell ref="B4:H4"/>
    <mergeCell ref="J4:M4"/>
    <mergeCell ref="N4:P4"/>
    <mergeCell ref="R4:U4"/>
    <mergeCell ref="V4:W4"/>
    <mergeCell ref="Y4:AB4"/>
    <mergeCell ref="AC4:AD4"/>
    <mergeCell ref="AE4:AG4"/>
    <mergeCell ref="AH4:AL4"/>
    <mergeCell ref="AM4:AP4"/>
    <mergeCell ref="AQ4:AT4"/>
    <mergeCell ref="A2:AU3"/>
    <mergeCell ref="B46:AU46"/>
    <mergeCell ref="A8:I8"/>
    <mergeCell ref="J8:Q8"/>
    <mergeCell ref="R8:X8"/>
    <mergeCell ref="Y8:AU8"/>
    <mergeCell ref="V9:W9"/>
    <mergeCell ref="Y9:AB9"/>
    <mergeCell ref="AC9:AD9"/>
    <mergeCell ref="AE9:AG9"/>
    <mergeCell ref="AH9:AL9"/>
    <mergeCell ref="J9:M9"/>
    <mergeCell ref="N9:P9"/>
    <mergeCell ref="R9:U9"/>
    <mergeCell ref="M26:N26"/>
    <mergeCell ref="AM9:AP9"/>
    <mergeCell ref="AQ9:AT9"/>
  </mergeCells>
  <conditionalFormatting sqref="H12:N12">
    <cfRule type="containsText" dxfId="49" priority="11" operator="containsText" text="Richtig">
      <formula>NOT(ISERROR(SEARCH("Richtig",H12)))</formula>
    </cfRule>
    <cfRule type="containsText" dxfId="48" priority="25" operator="containsText" text="Falsch">
      <formula>NOT(ISERROR(SEARCH("Falsch",H12)))</formula>
    </cfRule>
    <cfRule type="containsText" dxfId="47" priority="26" operator="containsText" text="Falsch">
      <formula>NOT(ISERROR(SEARCH("Falsch",H12)))</formula>
    </cfRule>
    <cfRule type="containsText" dxfId="46" priority="49" operator="containsText" text="Falsch">
      <formula>NOT(ISERROR(SEARCH("Falsch",H12)))</formula>
    </cfRule>
    <cfRule type="containsText" dxfId="45" priority="50" operator="containsText" text="Richtig">
      <formula>NOT(ISERROR(SEARCH("Richtig",H12)))</formula>
    </cfRule>
  </conditionalFormatting>
  <conditionalFormatting sqref="H20:N20">
    <cfRule type="containsText" dxfId="44" priority="3" operator="containsText" text="Nicht OK">
      <formula>NOT(ISERROR(SEARCH("Nicht OK",H20)))</formula>
    </cfRule>
    <cfRule type="containsText" dxfId="43" priority="8" operator="containsText" text="OK">
      <formula>NOT(ISERROR(SEARCH("OK",H20)))</formula>
    </cfRule>
    <cfRule type="containsText" dxfId="42" priority="22" operator="containsText" text="Nicht OK">
      <formula>NOT(ISERROR(SEARCH("Nicht OK",H20)))</formula>
    </cfRule>
    <cfRule type="containsText" dxfId="41" priority="44" operator="containsText" text="Nicht Ok">
      <formula>NOT(ISERROR(SEARCH("Nicht Ok",H20)))</formula>
    </cfRule>
    <cfRule type="containsText" dxfId="40" priority="45" operator="containsText" text="Nicht OK">
      <formula>NOT(ISERROR(SEARCH("Nicht OK",H20)))</formula>
    </cfRule>
    <cfRule type="containsText" dxfId="39" priority="46" operator="containsText" text="Nicht OK">
      <formula>NOT(ISERROR(SEARCH("Nicht OK",H20)))</formula>
    </cfRule>
    <cfRule type="containsText" dxfId="38" priority="47" operator="containsText" text="Nicht OK">
      <formula>NOT(ISERROR(SEARCH("Nicht OK",H20)))</formula>
    </cfRule>
    <cfRule type="containsText" dxfId="37" priority="48" operator="containsText" text="OK">
      <formula>NOT(ISERROR(SEARCH("OK",H20)))</formula>
    </cfRule>
  </conditionalFormatting>
  <conditionalFormatting sqref="H22:N22">
    <cfRule type="containsText" dxfId="36" priority="4" operator="containsText" text="Nicht OK">
      <formula>NOT(ISERROR(SEARCH("Nicht OK",H22)))</formula>
    </cfRule>
    <cfRule type="containsText" dxfId="35" priority="7" operator="containsText" text="OK">
      <formula>NOT(ISERROR(SEARCH("OK",H22)))</formula>
    </cfRule>
    <cfRule type="containsText" dxfId="34" priority="21" operator="containsText" text="Nicht OK">
      <formula>NOT(ISERROR(SEARCH("Nicht OK",H22)))</formula>
    </cfRule>
    <cfRule type="containsText" dxfId="33" priority="42" operator="containsText" text="Nicht OK">
      <formula>NOT(ISERROR(SEARCH("Nicht OK",H22)))</formula>
    </cfRule>
    <cfRule type="containsText" dxfId="32" priority="43" operator="containsText" text="OK">
      <formula>NOT(ISERROR(SEARCH("OK",H22)))</formula>
    </cfRule>
  </conditionalFormatting>
  <conditionalFormatting sqref="H27:N27">
    <cfRule type="containsText" dxfId="31" priority="5" operator="containsText" text="Nicht OK">
      <formula>NOT(ISERROR(SEARCH("Nicht OK",H27)))</formula>
    </cfRule>
    <cfRule type="containsText" dxfId="30" priority="6" operator="containsText" text="OK">
      <formula>NOT(ISERROR(SEARCH("OK",H27)))</formula>
    </cfRule>
    <cfRule type="containsText" dxfId="29" priority="12" operator="containsText" text="Nicht OK">
      <formula>NOT(ISERROR(SEARCH("Nicht OK",H27)))</formula>
    </cfRule>
    <cfRule type="containsText" dxfId="28" priority="35" operator="containsText" text="OK">
      <formula>NOT(ISERROR(SEARCH("OK",H27)))</formula>
    </cfRule>
    <cfRule type="containsText" dxfId="27" priority="41" operator="containsText" text="Nicht OK">
      <formula>NOT(ISERROR(SEARCH("Nicht OK",H27)))</formula>
    </cfRule>
  </conditionalFormatting>
  <conditionalFormatting sqref="H15:N15">
    <cfRule type="containsText" dxfId="26" priority="10" operator="containsText" text="OK">
      <formula>NOT(ISERROR(SEARCH("OK",H15)))</formula>
    </cfRule>
    <cfRule type="containsText" dxfId="25" priority="18" operator="containsText" text="Keine Übereinstimmung">
      <formula>NOT(ISERROR(SEARCH("Keine Übereinstimmung",H15)))</formula>
    </cfRule>
    <cfRule type="containsText" dxfId="24" priority="38" operator="containsText" text="Nicht OK">
      <formula>NOT(ISERROR(SEARCH("Nicht OK",H15)))</formula>
    </cfRule>
    <cfRule type="containsText" dxfId="23" priority="39" operator="containsText" text="OK">
      <formula>NOT(ISERROR(SEARCH("OK",H15)))</formula>
    </cfRule>
    <cfRule type="containsText" dxfId="22" priority="40" operator="containsText" text="Nicht OK">
      <formula>NOT(ISERROR(SEARCH("Nicht OK",H15)))</formula>
    </cfRule>
  </conditionalFormatting>
  <conditionalFormatting sqref="H18:N18">
    <cfRule type="containsText" dxfId="21" priority="9" operator="containsText" text="Startbit OK">
      <formula>NOT(ISERROR(SEARCH("Startbit OK",H18)))</formula>
    </cfRule>
    <cfRule type="containsText" dxfId="20" priority="23" operator="containsText" text="Startbit nicht OK">
      <formula>NOT(ISERROR(SEARCH("Startbit nicht OK",H18)))</formula>
    </cfRule>
    <cfRule type="containsText" dxfId="19" priority="24" operator="containsText" text="Startbild nicht OK">
      <formula>NOT(ISERROR(SEARCH("Startbild nicht OK",H18)))</formula>
    </cfRule>
    <cfRule type="containsText" dxfId="18" priority="36" operator="containsText" text="Startbit OK">
      <formula>NOT(ISERROR(SEARCH("Startbit OK",H18)))</formula>
    </cfRule>
    <cfRule type="containsText" dxfId="17" priority="37" operator="containsText" text="Startbit nicht OK">
      <formula>NOT(ISERROR(SEARCH("Startbit nicht OK",H18)))</formula>
    </cfRule>
  </conditionalFormatting>
  <conditionalFormatting sqref="J24:N24">
    <cfRule type="containsText" dxfId="16" priority="14" operator="containsText" text="Nicht möglich">
      <formula>NOT(ISERROR(SEARCH("Nicht möglich",J24)))</formula>
    </cfRule>
    <cfRule type="containsText" dxfId="15" priority="20" operator="containsText" text="Nicht OK">
      <formula>NOT(ISERROR(SEARCH("Nicht OK",J24)))</formula>
    </cfRule>
    <cfRule type="containsText" dxfId="14" priority="34" operator="containsText" text="Nicht OK">
      <formula>NOT(ISERROR(SEARCH("Nicht OK",J24)))</formula>
    </cfRule>
  </conditionalFormatting>
  <conditionalFormatting sqref="J19:N19">
    <cfRule type="containsText" dxfId="13" priority="17" operator="containsText" text="Minutenanzahl zu groß">
      <formula>NOT(ISERROR(SEARCH("Minutenanzahl zu groß",J19)))</formula>
    </cfRule>
    <cfRule type="containsText" dxfId="12" priority="32" operator="containsText" text="Minutenanzahl möglich">
      <formula>NOT(ISERROR(SEARCH("Minutenanzahl möglich",J19)))</formula>
    </cfRule>
    <cfRule type="containsText" dxfId="11" priority="33" operator="containsText" text="Minutenanzahl zu groß">
      <formula>NOT(ISERROR(SEARCH("Minutenanzahl zu groß",J19)))</formula>
    </cfRule>
  </conditionalFormatting>
  <conditionalFormatting sqref="J21:N21">
    <cfRule type="containsText" dxfId="10" priority="16" operator="containsText" text="Stundenanzahl zu hoch">
      <formula>NOT(ISERROR(SEARCH("Stundenanzahl zu hoch",J21)))</formula>
    </cfRule>
    <cfRule type="containsText" dxfId="9" priority="30" operator="containsText" text="Stundenanzahl möglich">
      <formula>NOT(ISERROR(SEARCH("Stundenanzahl möglich",J21)))</formula>
    </cfRule>
    <cfRule type="containsText" dxfId="8" priority="31" operator="containsText" text="Stundenanzahl zu hoch">
      <formula>NOT(ISERROR(SEARCH("Stundenanzahl zu hoch",J21)))</formula>
    </cfRule>
  </conditionalFormatting>
  <conditionalFormatting sqref="J23:N23">
    <cfRule type="containsText" dxfId="7" priority="2" operator="containsText" text="Falsches Tagesdatum">
      <formula>NOT(ISERROR(SEARCH("Falsches Tagesdatum",J23)))</formula>
    </cfRule>
    <cfRule type="containsText" dxfId="6" priority="15" operator="containsText" text="Datumsangabe zu hoch">
      <formula>NOT(ISERROR(SEARCH("Datumsangabe zu hoch",J23)))</formula>
    </cfRule>
    <cfRule type="containsText" dxfId="5" priority="28" operator="containsText" text="Tageszahl zu hoch">
      <formula>NOT(ISERROR(SEARCH("Tageszahl zu hoch",J23)))</formula>
    </cfRule>
    <cfRule type="containsText" dxfId="4" priority="29" operator="containsText" text="Tageszahl möglich">
      <formula>NOT(ISERROR(SEARCH("Tageszahl möglich",J23)))</formula>
    </cfRule>
  </conditionalFormatting>
  <conditionalFormatting sqref="J25:N25">
    <cfRule type="containsText" dxfId="3" priority="1" operator="containsText" text="Monat möglich">
      <formula>NOT(ISERROR(SEARCH("Monat möglich",J25)))</formula>
    </cfRule>
    <cfRule type="containsText" dxfId="2" priority="13" operator="containsText" text="Nicht möglich">
      <formula>NOT(ISERROR(SEARCH("Nicht möglich",J25)))</formula>
    </cfRule>
    <cfRule type="containsText" dxfId="1" priority="19" operator="containsText" text="Falsche Eingabe">
      <formula>NOT(ISERROR(SEARCH("Falsche Eingabe",J25)))</formula>
    </cfRule>
    <cfRule type="containsText" dxfId="0" priority="27" operator="containsText" text="Falsche Eingabe">
      <formula>NOT(ISERROR(SEARCH("Falsche Eingabe",J25)))</formula>
    </cfRule>
  </conditionalFormatting>
  <dataValidations count="1">
    <dataValidation type="whole" allowBlank="1" showInputMessage="1" showErrorMessage="1" error="Die Eingabe muss entweder 0 oder 1 sein" sqref="B7:AU7 B30:AU30">
      <formula1>-1</formula1>
      <formula2>1</formula2>
    </dataValidation>
  </dataValidations>
  <pageMargins left="0.7" right="0.7" top="0.78740157499999996" bottom="0.78740157499999996" header="0.3" footer="0.3"/>
  <pageSetup paperSize="9" orientation="portrait" horizontalDpi="4294967293" r:id="rId1"/>
  <ignoredErrors>
    <ignoredError sqref="B6" numberStoredAsText="1"/>
    <ignoredError sqref="C6 Q13" twoDigitTextYear="1"/>
    <ignoredError sqref="J49 R49 Y49" formulaRange="1"/>
  </ignoredErrors>
</worksheet>
</file>

<file path=xl/worksheets/sheet2.xml><?xml version="1.0" encoding="utf-8"?>
<worksheet xmlns="http://schemas.openxmlformats.org/spreadsheetml/2006/main" xmlns:r="http://schemas.openxmlformats.org/officeDocument/2006/relationships">
  <dimension ref="A1:S27"/>
  <sheetViews>
    <sheetView showRowColHeaders="0" zoomScale="80" zoomScaleNormal="80" workbookViewId="0">
      <pane ySplit="28" topLeftCell="A29" activePane="bottomLeft" state="frozen"/>
      <selection pane="bottomLeft" activeCell="J39" sqref="J39"/>
    </sheetView>
  </sheetViews>
  <sheetFormatPr baseColWidth="10" defaultRowHeight="15"/>
  <cols>
    <col min="1" max="16384" width="11.42578125" style="83"/>
  </cols>
  <sheetData>
    <row r="1" spans="1:19" ht="183" customHeight="1">
      <c r="A1" s="188" t="s">
        <v>94</v>
      </c>
      <c r="B1" s="188"/>
      <c r="C1" s="188"/>
      <c r="D1" s="188"/>
      <c r="E1" s="188"/>
      <c r="F1" s="188"/>
      <c r="G1" s="188"/>
      <c r="H1" s="188"/>
      <c r="I1" s="188"/>
      <c r="K1" s="185" t="s">
        <v>114</v>
      </c>
      <c r="L1" s="189"/>
      <c r="M1" s="189"/>
      <c r="N1" s="189"/>
      <c r="O1" s="189"/>
      <c r="P1" s="189"/>
      <c r="Q1" s="189"/>
      <c r="R1" s="189"/>
      <c r="S1" s="189"/>
    </row>
    <row r="21" spans="1:19">
      <c r="A21" s="185" t="s">
        <v>116</v>
      </c>
      <c r="B21" s="187"/>
      <c r="C21" s="187"/>
      <c r="D21" s="187"/>
      <c r="E21" s="187"/>
      <c r="F21" s="187"/>
      <c r="G21" s="187"/>
      <c r="H21" s="187"/>
      <c r="I21" s="187"/>
      <c r="K21" s="185" t="s">
        <v>117</v>
      </c>
      <c r="L21" s="186"/>
      <c r="M21" s="186"/>
      <c r="N21" s="186"/>
      <c r="O21" s="186"/>
      <c r="P21" s="186"/>
      <c r="Q21" s="186"/>
      <c r="R21" s="186"/>
      <c r="S21" s="186"/>
    </row>
    <row r="22" spans="1:19">
      <c r="A22" s="187"/>
      <c r="B22" s="187"/>
      <c r="C22" s="187"/>
      <c r="D22" s="187"/>
      <c r="E22" s="187"/>
      <c r="F22" s="187"/>
      <c r="G22" s="187"/>
      <c r="H22" s="187"/>
      <c r="I22" s="187"/>
      <c r="K22" s="186"/>
      <c r="L22" s="186"/>
      <c r="M22" s="186"/>
      <c r="N22" s="186"/>
      <c r="O22" s="186"/>
      <c r="P22" s="186"/>
      <c r="Q22" s="186"/>
      <c r="R22" s="186"/>
      <c r="S22" s="186"/>
    </row>
    <row r="23" spans="1:19">
      <c r="A23" s="187"/>
      <c r="B23" s="187"/>
      <c r="C23" s="187"/>
      <c r="D23" s="187"/>
      <c r="E23" s="187"/>
      <c r="F23" s="187"/>
      <c r="G23" s="187"/>
      <c r="H23" s="187"/>
      <c r="I23" s="187"/>
      <c r="K23" s="186"/>
      <c r="L23" s="186"/>
      <c r="M23" s="186"/>
      <c r="N23" s="186"/>
      <c r="O23" s="186"/>
      <c r="P23" s="186"/>
      <c r="Q23" s="186"/>
      <c r="R23" s="186"/>
      <c r="S23" s="186"/>
    </row>
    <row r="24" spans="1:19">
      <c r="A24" s="187"/>
      <c r="B24" s="187"/>
      <c r="C24" s="187"/>
      <c r="D24" s="187"/>
      <c r="E24" s="187"/>
      <c r="F24" s="187"/>
      <c r="G24" s="187"/>
      <c r="H24" s="187"/>
      <c r="I24" s="187"/>
      <c r="K24" s="186"/>
      <c r="L24" s="186"/>
      <c r="M24" s="186"/>
      <c r="N24" s="186"/>
      <c r="O24" s="186"/>
      <c r="P24" s="186"/>
      <c r="Q24" s="186"/>
      <c r="R24" s="186"/>
      <c r="S24" s="186"/>
    </row>
    <row r="25" spans="1:19">
      <c r="A25" s="187"/>
      <c r="B25" s="187"/>
      <c r="C25" s="187"/>
      <c r="D25" s="187"/>
      <c r="E25" s="187"/>
      <c r="F25" s="187"/>
      <c r="G25" s="187"/>
      <c r="H25" s="187"/>
      <c r="I25" s="187"/>
      <c r="K25" s="186"/>
      <c r="L25" s="186"/>
      <c r="M25" s="186"/>
      <c r="N25" s="186"/>
      <c r="O25" s="186"/>
      <c r="P25" s="186"/>
      <c r="Q25" s="186"/>
      <c r="R25" s="186"/>
      <c r="S25" s="186"/>
    </row>
    <row r="26" spans="1:19">
      <c r="A26" s="187"/>
      <c r="B26" s="187"/>
      <c r="C26" s="187"/>
      <c r="D26" s="187"/>
      <c r="E26" s="187"/>
      <c r="F26" s="187"/>
      <c r="G26" s="187"/>
      <c r="H26" s="187"/>
      <c r="I26" s="187"/>
      <c r="K26" s="186"/>
      <c r="L26" s="186"/>
      <c r="M26" s="186"/>
      <c r="N26" s="186"/>
      <c r="O26" s="186"/>
      <c r="P26" s="186"/>
      <c r="Q26" s="186"/>
      <c r="R26" s="186"/>
      <c r="S26" s="186"/>
    </row>
    <row r="27" spans="1:19">
      <c r="A27" s="187"/>
      <c r="B27" s="187"/>
      <c r="C27" s="187"/>
      <c r="D27" s="187"/>
      <c r="E27" s="187"/>
      <c r="F27" s="187"/>
      <c r="G27" s="187"/>
      <c r="H27" s="187"/>
      <c r="I27" s="187"/>
      <c r="K27" s="186"/>
      <c r="L27" s="186"/>
      <c r="M27" s="186"/>
      <c r="N27" s="186"/>
      <c r="O27" s="186"/>
      <c r="P27" s="186"/>
      <c r="Q27" s="186"/>
      <c r="R27" s="186"/>
      <c r="S27" s="186"/>
    </row>
  </sheetData>
  <sheetProtection password="C723" sheet="1" objects="1" scenarios="1" selectLockedCells="1"/>
  <mergeCells count="4">
    <mergeCell ref="K21:S27"/>
    <mergeCell ref="A21:I27"/>
    <mergeCell ref="A1:I1"/>
    <mergeCell ref="K1:S1"/>
  </mergeCells>
  <pageMargins left="0.7" right="0.7" top="0.78740157499999996" bottom="0.78740157499999996" header="0.3" footer="0.3"/>
  <pageSetup paperSize="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Funkuhrsimulation</vt:lpstr>
      <vt:lpstr>Anleitung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Klaus Trowe</dc:creator>
  <cp:lastModifiedBy>Klaus Trowe</cp:lastModifiedBy>
  <dcterms:created xsi:type="dcterms:W3CDTF">2015-02-20T07:54:23Z</dcterms:created>
  <dcterms:modified xsi:type="dcterms:W3CDTF">2020-03-17T19:42:44Z</dcterms:modified>
</cp:coreProperties>
</file>